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em.sakir\Desktop\"/>
    </mc:Choice>
  </mc:AlternateContent>
  <bookViews>
    <workbookView xWindow="0" yWindow="0" windowWidth="15300" windowHeight="7320" firstSheet="2" activeTab="4"/>
    <workbookView xWindow="-120" yWindow="-120" windowWidth="29040" windowHeight="15720" firstSheet="2" activeTab="4"/>
  </bookViews>
  <sheets>
    <sheet name="dikkat edilecek hususlar" sheetId="1" state="hidden" r:id="rId1"/>
    <sheet name="Sayfa1" sheetId="2" state="hidden" r:id="rId2"/>
    <sheet name="KILAVUZ" sheetId="3" r:id="rId3"/>
    <sheet name="stoklar basit ortalama" sheetId="4" r:id="rId4"/>
    <sheet name="stoklar gerçek yöntem" sheetId="5" r:id="rId5"/>
    <sheet name="stoklar hareketli ortalama" sheetId="6" r:id="rId6"/>
    <sheet name="diğer hesaplar" sheetId="7" r:id="rId7"/>
    <sheet name="rofm borç tutarı esasına göre" sheetId="8" r:id="rId8"/>
    <sheet name="rofm faiz tutarı esasına göre" sheetId="9" r:id="rId9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I21" i="5" s="1"/>
  <c r="J21" i="5" s="1"/>
  <c r="H22" i="5"/>
  <c r="I22" i="5" s="1"/>
  <c r="J22" i="5" s="1"/>
  <c r="H23" i="5"/>
  <c r="I23" i="5" s="1"/>
  <c r="J23" i="5" s="1"/>
  <c r="H24" i="5"/>
  <c r="I24" i="5" s="1"/>
  <c r="J24" i="5" s="1"/>
  <c r="H8" i="5"/>
  <c r="I18" i="5"/>
  <c r="J18" i="5" s="1"/>
  <c r="I19" i="5"/>
  <c r="J19" i="5" s="1"/>
  <c r="I20" i="5"/>
  <c r="J20" i="5" s="1"/>
  <c r="L18" i="3"/>
  <c r="K18" i="3"/>
  <c r="E22" i="4"/>
  <c r="F22" i="4" s="1"/>
  <c r="G22" i="4" s="1"/>
  <c r="E21" i="4"/>
  <c r="E22" i="6"/>
  <c r="E23" i="6"/>
  <c r="E24" i="6"/>
  <c r="D22" i="6"/>
  <c r="D23" i="6"/>
  <c r="D24" i="6"/>
  <c r="E20" i="9"/>
  <c r="G12" i="9"/>
  <c r="G11" i="9"/>
  <c r="G10" i="9"/>
  <c r="G9" i="9"/>
  <c r="J44" i="8"/>
  <c r="I44" i="8"/>
  <c r="F44" i="8" s="1"/>
  <c r="E44" i="8"/>
  <c r="D44" i="8"/>
  <c r="J43" i="8"/>
  <c r="I43" i="8"/>
  <c r="F43" i="8" s="1"/>
  <c r="E43" i="8"/>
  <c r="D43" i="8"/>
  <c r="J42" i="8"/>
  <c r="I42" i="8"/>
  <c r="F42" i="8" s="1"/>
  <c r="E42" i="8"/>
  <c r="D42" i="8"/>
  <c r="J38" i="8"/>
  <c r="I38" i="8"/>
  <c r="F38" i="8" s="1"/>
  <c r="E38" i="8"/>
  <c r="D38" i="8"/>
  <c r="J37" i="8"/>
  <c r="I37" i="8"/>
  <c r="F37" i="8" s="1"/>
  <c r="E37" i="8"/>
  <c r="D37" i="8"/>
  <c r="J36" i="8"/>
  <c r="I36" i="8"/>
  <c r="F36" i="8" s="1"/>
  <c r="E36" i="8"/>
  <c r="D36" i="8"/>
  <c r="J32" i="8"/>
  <c r="I32" i="8"/>
  <c r="F32" i="8" s="1"/>
  <c r="E32" i="8"/>
  <c r="D32" i="8"/>
  <c r="J31" i="8"/>
  <c r="I31" i="8"/>
  <c r="F31" i="8" s="1"/>
  <c r="E31" i="8"/>
  <c r="D31" i="8"/>
  <c r="J30" i="8"/>
  <c r="I30" i="8"/>
  <c r="F30" i="8" s="1"/>
  <c r="E30" i="8"/>
  <c r="D30" i="8"/>
  <c r="J26" i="8"/>
  <c r="I26" i="8"/>
  <c r="F26" i="8" s="1"/>
  <c r="G24" i="8" s="1"/>
  <c r="E26" i="8"/>
  <c r="D26" i="8"/>
  <c r="J25" i="8"/>
  <c r="I25" i="8"/>
  <c r="F25" i="8"/>
  <c r="E25" i="8"/>
  <c r="D25" i="8"/>
  <c r="J24" i="8"/>
  <c r="I24" i="8"/>
  <c r="F24" i="8"/>
  <c r="E24" i="8"/>
  <c r="J13" i="8"/>
  <c r="I13" i="8"/>
  <c r="H13" i="8"/>
  <c r="F13" i="8"/>
  <c r="G13" i="8" s="1"/>
  <c r="J12" i="8"/>
  <c r="I12" i="8"/>
  <c r="H12" i="8"/>
  <c r="F12" i="8"/>
  <c r="G12" i="8" s="1"/>
  <c r="J11" i="8"/>
  <c r="I11" i="8"/>
  <c r="H11" i="8"/>
  <c r="F11" i="8"/>
  <c r="G11" i="8" s="1"/>
  <c r="J10" i="8"/>
  <c r="I10" i="8"/>
  <c r="H10" i="8"/>
  <c r="F10" i="8"/>
  <c r="G10" i="8" s="1"/>
  <c r="J9" i="8"/>
  <c r="I9" i="8"/>
  <c r="F9" i="8"/>
  <c r="G9" i="8" s="1"/>
  <c r="J28" i="7"/>
  <c r="I28" i="7"/>
  <c r="F28" i="7"/>
  <c r="G28" i="7" s="1"/>
  <c r="E28" i="7"/>
  <c r="J27" i="7"/>
  <c r="I27" i="7"/>
  <c r="F27" i="7"/>
  <c r="G27" i="7" s="1"/>
  <c r="E27" i="7"/>
  <c r="J26" i="7"/>
  <c r="I26" i="7"/>
  <c r="F26" i="7"/>
  <c r="G26" i="7" s="1"/>
  <c r="E26" i="7"/>
  <c r="J25" i="7"/>
  <c r="I25" i="7"/>
  <c r="F25" i="7"/>
  <c r="G25" i="7" s="1"/>
  <c r="E25" i="7"/>
  <c r="J24" i="7"/>
  <c r="I24" i="7"/>
  <c r="F24" i="7"/>
  <c r="G24" i="7" s="1"/>
  <c r="E24" i="7"/>
  <c r="J23" i="7"/>
  <c r="I23" i="7"/>
  <c r="F23" i="7"/>
  <c r="G23" i="7" s="1"/>
  <c r="E23" i="7"/>
  <c r="J22" i="7"/>
  <c r="I22" i="7"/>
  <c r="F22" i="7"/>
  <c r="G22" i="7" s="1"/>
  <c r="E22" i="7"/>
  <c r="J21" i="7"/>
  <c r="I21" i="7"/>
  <c r="F21" i="7"/>
  <c r="G21" i="7" s="1"/>
  <c r="E21" i="7"/>
  <c r="J20" i="7"/>
  <c r="I20" i="7"/>
  <c r="F20" i="7"/>
  <c r="G20" i="7" s="1"/>
  <c r="E20" i="7"/>
  <c r="J19" i="7"/>
  <c r="I19" i="7"/>
  <c r="F19" i="7"/>
  <c r="G19" i="7" s="1"/>
  <c r="E19" i="7"/>
  <c r="J18" i="7"/>
  <c r="I18" i="7"/>
  <c r="F18" i="7"/>
  <c r="G18" i="7" s="1"/>
  <c r="E18" i="7"/>
  <c r="J17" i="7"/>
  <c r="I17" i="7"/>
  <c r="F17" i="7"/>
  <c r="G17" i="7" s="1"/>
  <c r="E17" i="7"/>
  <c r="J16" i="7"/>
  <c r="I16" i="7"/>
  <c r="F16" i="7"/>
  <c r="G16" i="7" s="1"/>
  <c r="E16" i="7"/>
  <c r="J15" i="7"/>
  <c r="I15" i="7"/>
  <c r="F15" i="7"/>
  <c r="G15" i="7" s="1"/>
  <c r="E15" i="7"/>
  <c r="J14" i="7"/>
  <c r="I14" i="7"/>
  <c r="E14" i="7"/>
  <c r="F14" i="7" s="1"/>
  <c r="G14" i="7" s="1"/>
  <c r="J13" i="7"/>
  <c r="I13" i="7"/>
  <c r="E13" i="7"/>
  <c r="F13" i="7" s="1"/>
  <c r="G13" i="7" s="1"/>
  <c r="J12" i="7"/>
  <c r="I12" i="7"/>
  <c r="E12" i="7"/>
  <c r="F12" i="7" s="1"/>
  <c r="G12" i="7" s="1"/>
  <c r="J11" i="7"/>
  <c r="I11" i="7"/>
  <c r="E11" i="7"/>
  <c r="F11" i="7" s="1"/>
  <c r="G11" i="7" s="1"/>
  <c r="J10" i="7"/>
  <c r="I10" i="7"/>
  <c r="E10" i="7"/>
  <c r="F10" i="7" s="1"/>
  <c r="G10" i="7" s="1"/>
  <c r="J9" i="7"/>
  <c r="I9" i="7"/>
  <c r="E9" i="7"/>
  <c r="F9" i="7" s="1"/>
  <c r="G9" i="7" s="1"/>
  <c r="J8" i="7"/>
  <c r="I8" i="7"/>
  <c r="E8" i="7"/>
  <c r="F8" i="7" s="1"/>
  <c r="G8" i="7" s="1"/>
  <c r="J7" i="7"/>
  <c r="I7" i="7"/>
  <c r="E7" i="7"/>
  <c r="F7" i="7" s="1"/>
  <c r="G7" i="7" s="1"/>
  <c r="J6" i="7"/>
  <c r="I6" i="7"/>
  <c r="I36" i="6"/>
  <c r="G33" i="6"/>
  <c r="B25" i="6"/>
  <c r="G29" i="6" s="1"/>
  <c r="XEY24" i="6"/>
  <c r="XEX24" i="6"/>
  <c r="XEY23" i="6"/>
  <c r="XEX23" i="6"/>
  <c r="XEY22" i="6"/>
  <c r="XEX22" i="6"/>
  <c r="XEY21" i="6"/>
  <c r="XEX21" i="6"/>
  <c r="XEY20" i="6"/>
  <c r="XEX20" i="6"/>
  <c r="XEY19" i="6"/>
  <c r="XEX19" i="6"/>
  <c r="XEY18" i="6"/>
  <c r="XEX18" i="6"/>
  <c r="XEY17" i="6"/>
  <c r="XEX17" i="6"/>
  <c r="XEY16" i="6"/>
  <c r="XEX16" i="6"/>
  <c r="XEY15" i="6"/>
  <c r="XEX15" i="6"/>
  <c r="XEY14" i="6"/>
  <c r="XEX14" i="6"/>
  <c r="XEY13" i="6"/>
  <c r="XEX13" i="6"/>
  <c r="G24" i="5"/>
  <c r="M23" i="5"/>
  <c r="L23" i="5"/>
  <c r="G23" i="5"/>
  <c r="M22" i="5"/>
  <c r="L22" i="5"/>
  <c r="G22" i="5"/>
  <c r="M21" i="5"/>
  <c r="L21" i="5"/>
  <c r="G21" i="5"/>
  <c r="M20" i="5"/>
  <c r="L20" i="5"/>
  <c r="G20" i="5"/>
  <c r="M19" i="5"/>
  <c r="L19" i="5"/>
  <c r="G19" i="5"/>
  <c r="M18" i="5"/>
  <c r="L18" i="5"/>
  <c r="G18" i="5"/>
  <c r="M17" i="5"/>
  <c r="L17" i="5"/>
  <c r="I17" i="5"/>
  <c r="J17" i="5" s="1"/>
  <c r="G17" i="5"/>
  <c r="M16" i="5"/>
  <c r="L16" i="5"/>
  <c r="G16" i="5"/>
  <c r="M15" i="5"/>
  <c r="L15" i="5"/>
  <c r="G15" i="5"/>
  <c r="M14" i="5"/>
  <c r="L14" i="5"/>
  <c r="G14" i="5"/>
  <c r="M13" i="5"/>
  <c r="L13" i="5"/>
  <c r="G13" i="5"/>
  <c r="M12" i="5"/>
  <c r="L12" i="5"/>
  <c r="G12" i="5"/>
  <c r="M11" i="5"/>
  <c r="L11" i="5"/>
  <c r="G11" i="5"/>
  <c r="M10" i="5"/>
  <c r="L10" i="5"/>
  <c r="G10" i="5"/>
  <c r="M9" i="5"/>
  <c r="L9" i="5"/>
  <c r="G9" i="5"/>
  <c r="M8" i="5"/>
  <c r="L8" i="5"/>
  <c r="G8" i="5"/>
  <c r="E35" i="4"/>
  <c r="F35" i="4" s="1"/>
  <c r="G35" i="4" s="1"/>
  <c r="E34" i="4"/>
  <c r="F34" i="4" s="1"/>
  <c r="G34" i="4" s="1"/>
  <c r="E33" i="4"/>
  <c r="F33" i="4" s="1"/>
  <c r="G33" i="4" s="1"/>
  <c r="E32" i="4"/>
  <c r="F32" i="4" s="1"/>
  <c r="G32" i="4" s="1"/>
  <c r="E31" i="4"/>
  <c r="F31" i="4" s="1"/>
  <c r="G31" i="4" s="1"/>
  <c r="E30" i="4"/>
  <c r="F30" i="4" s="1"/>
  <c r="G30" i="4" s="1"/>
  <c r="E29" i="4"/>
  <c r="F29" i="4" s="1"/>
  <c r="G29" i="4" s="1"/>
  <c r="E28" i="4"/>
  <c r="F28" i="4" s="1"/>
  <c r="G28" i="4" s="1"/>
  <c r="E27" i="4"/>
  <c r="F27" i="4" s="1"/>
  <c r="G27" i="4" s="1"/>
  <c r="E26" i="4"/>
  <c r="F26" i="4" s="1"/>
  <c r="G26" i="4" s="1"/>
  <c r="E25" i="4"/>
  <c r="F25" i="4" s="1"/>
  <c r="G25" i="4" s="1"/>
  <c r="E24" i="4"/>
  <c r="F24" i="4" s="1"/>
  <c r="G24" i="4" s="1"/>
  <c r="E23" i="4"/>
  <c r="F23" i="4" s="1"/>
  <c r="G23" i="4" s="1"/>
  <c r="E10" i="4"/>
  <c r="E9" i="4"/>
  <c r="L20" i="3"/>
  <c r="K20" i="3"/>
  <c r="C20" i="9" s="1"/>
  <c r="L19" i="3"/>
  <c r="K19" i="3"/>
  <c r="F10" i="4" s="1"/>
  <c r="K17" i="4" s="1"/>
  <c r="I14" i="5" l="1"/>
  <c r="J14" i="5" s="1"/>
  <c r="I11" i="5"/>
  <c r="J11" i="5" s="1"/>
  <c r="I16" i="5"/>
  <c r="J16" i="5" s="1"/>
  <c r="I12" i="5"/>
  <c r="J12" i="5" s="1"/>
  <c r="I15" i="5"/>
  <c r="J15" i="5" s="1"/>
  <c r="I13" i="5"/>
  <c r="J13" i="5" s="1"/>
  <c r="I8" i="5"/>
  <c r="J8" i="5" s="1"/>
  <c r="M18" i="3"/>
  <c r="D17" i="6"/>
  <c r="E17" i="6" s="1"/>
  <c r="D15" i="6"/>
  <c r="E15" i="6" s="1"/>
  <c r="E6" i="7"/>
  <c r="F6" i="7" s="1"/>
  <c r="G6" i="7" s="1"/>
  <c r="D18" i="6"/>
  <c r="E18" i="6" s="1"/>
  <c r="I9" i="5"/>
  <c r="J9" i="5" s="1"/>
  <c r="I10" i="5"/>
  <c r="J10" i="5" s="1"/>
  <c r="D16" i="6"/>
  <c r="E16" i="6" s="1"/>
  <c r="D21" i="6"/>
  <c r="E21" i="6" s="1"/>
  <c r="D14" i="6"/>
  <c r="E14" i="6" s="1"/>
  <c r="D20" i="6"/>
  <c r="E20" i="6" s="1"/>
  <c r="D12" i="6"/>
  <c r="E12" i="6" s="1"/>
  <c r="D19" i="6"/>
  <c r="E19" i="6" s="1"/>
  <c r="D13" i="6"/>
  <c r="E13" i="6" s="1"/>
  <c r="G30" i="8"/>
  <c r="F9" i="4"/>
  <c r="I17" i="4" s="1"/>
  <c r="H24" i="8"/>
  <c r="G36" i="8"/>
  <c r="H36" i="8" s="1"/>
  <c r="G42" i="8"/>
  <c r="H42" i="8" s="1"/>
  <c r="H30" i="8"/>
  <c r="E10" i="8"/>
  <c r="E12" i="8"/>
  <c r="B20" i="9"/>
  <c r="D20" i="9" s="1"/>
  <c r="E11" i="8"/>
  <c r="E13" i="8"/>
  <c r="E9" i="8"/>
  <c r="F20" i="9" l="1"/>
  <c r="G2" i="9"/>
  <c r="E25" i="6"/>
  <c r="G27" i="6" s="1"/>
  <c r="K28" i="6" s="1"/>
  <c r="I33" i="6" s="1"/>
  <c r="K33" i="6" s="1"/>
  <c r="G36" i="6" s="1"/>
  <c r="K36" i="6" s="1"/>
  <c r="I15" i="4"/>
  <c r="N16" i="4" s="1"/>
  <c r="F21" i="4" s="1"/>
  <c r="G21" i="4" s="1"/>
  <c r="F9" i="9" l="1"/>
  <c r="F8" i="9"/>
  <c r="G8" i="9" s="1"/>
  <c r="F12" i="9"/>
  <c r="F11" i="9"/>
  <c r="F10" i="9"/>
</calcChain>
</file>

<file path=xl/comments1.xml><?xml version="1.0" encoding="utf-8"?>
<comments xmlns="http://schemas.openxmlformats.org/spreadsheetml/2006/main">
  <authors>
    <author/>
  </authors>
  <commentList>
    <comment ref="D20" authorId="0" shapeId="0">
      <text>
        <r>
          <rPr>
            <sz val="10"/>
            <color rgb="FF000000"/>
            <rFont val="Arial"/>
            <family val="2"/>
            <charset val="162"/>
            <scheme val="minor"/>
          </rPr>
          <t>======
ID#AAABTZGzY6M
Ahmet SATGUN    (2024-08-09 12:09:19)
DÜZELTME TARİHİNDEKİ 
   Yİ-ÜFE 
=----------------------------------------
  BİR ÖNCEKİ DÜZELTME TARİHİ
  Yİ-ÜFE</t>
        </r>
      </text>
    </comment>
    <comment ref="F20" authorId="0" shapeId="0">
      <text>
        <r>
          <rPr>
            <sz val="10"/>
            <color rgb="FF000000"/>
            <rFont val="Arial"/>
            <family val="2"/>
            <charset val="162"/>
            <scheme val="minor"/>
          </rPr>
          <t>Ahmet SATGUN    (2024-08-09 12:09:19)
BU HÜCREDEKİ HESAPLAMA DEĞERİ 1'DEN BÜYÜK OLMASI DURUMUNDA ROFM HESAPLAMASI YAPILMAZ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r3uqN6DS8REwXfgp0ls1noyoaw=="/>
    </ext>
  </extLst>
</comments>
</file>

<file path=xl/sharedStrings.xml><?xml version="1.0" encoding="utf-8"?>
<sst xmlns="http://schemas.openxmlformats.org/spreadsheetml/2006/main" count="202" uniqueCount="127">
  <si>
    <t>Fiyat endeksindeki (Yİ-ÜFE) artışın;</t>
  </si>
  <si>
    <r>
      <rPr>
        <b/>
        <sz val="12"/>
        <color theme="1"/>
        <rFont val="Arial"/>
        <family val="2"/>
        <charset val="162"/>
      </rPr>
      <t>*</t>
    </r>
    <r>
      <rPr>
        <sz val="10"/>
        <color theme="1"/>
        <rFont val="Arial"/>
        <family val="2"/>
        <charset val="162"/>
      </rPr>
      <t xml:space="preserve"> İçinde bulunulan dönem dâhil son üç hesap döneminde</t>
    </r>
  </si>
  <si>
    <t>%100'den ve</t>
  </si>
  <si>
    <r>
      <rPr>
        <b/>
        <sz val="12"/>
        <color theme="1"/>
        <rFont val="Arial"/>
        <family val="2"/>
        <charset val="162"/>
      </rPr>
      <t>*</t>
    </r>
    <r>
      <rPr>
        <sz val="10"/>
        <color theme="1"/>
        <rFont val="Arial"/>
        <family val="2"/>
        <charset val="162"/>
      </rPr>
      <t xml:space="preserve"> İçinde bulunulan hesap döneminde %10'dan,</t>
    </r>
  </si>
  <si>
    <t>fazla olması halinde mali tablolarını enflasyon düzeltmesine tabi</t>
  </si>
  <si>
    <t>tutulması gerekmektedir.</t>
  </si>
  <si>
    <t>Enflasyon düzeltmesine başlanılan bir hesap döneminden sonra,</t>
  </si>
  <si>
    <t>söz konusu şartlardan sadece birinin gerçekleşmemesi halinde de</t>
  </si>
  <si>
    <t>enflasyon düzeltmesi yapma yükümlülüğü devam edecektir.</t>
  </si>
  <si>
    <t>Enflasyon düzeltmesi, her iki şartın aynı anda birlikte</t>
  </si>
  <si>
    <t>gerçekleşmemesi halinde ise sona erecektir</t>
  </si>
  <si>
    <t>Hangi Tablolar Enflasyon Düzetmesine Tabi</t>
  </si>
  <si>
    <t>Tutulacak?</t>
  </si>
  <si>
    <t>Enflasyon düzeltmesi yapmak zorunda olan mükelleflerce, mali</t>
  </si>
  <si>
    <t>tablolardan sadece bilançonun enflasyon düzeltmesine tabi tutulması</t>
  </si>
  <si>
    <t>uygun görülmüştür</t>
  </si>
  <si>
    <t xml:space="preserve">Kayıtlara Giriş Tarihleri Belirsiz Olanlar:
</t>
  </si>
  <si>
    <r>
      <rPr>
        <sz val="10"/>
        <color theme="1"/>
        <rFont val="Arial"/>
        <family val="2"/>
        <charset val="162"/>
      </rPr>
      <t xml:space="preserve">Kayıtlara giriş tarihi ay olarak belli edilemeyen parasal olmayan iktisadi kıymetler için ilgili kıymetin işletme bünyesine </t>
    </r>
    <r>
      <rPr>
        <b/>
        <u/>
        <sz val="10"/>
        <color rgb="FFFF0000"/>
        <rFont val="Arial"/>
        <family val="2"/>
        <charset val="162"/>
      </rPr>
      <t xml:space="preserve">girdiği yılın ilk ayının, </t>
    </r>
  </si>
  <si>
    <r>
      <rPr>
        <sz val="10"/>
        <color theme="1"/>
        <rFont val="Arial"/>
        <family val="2"/>
        <charset val="162"/>
      </rPr>
      <t xml:space="preserve">kayıtlara giriş tarihi yıl olarak belli edilemeyen iktisadi kıymetler için ise </t>
    </r>
    <r>
      <rPr>
        <b/>
        <u/>
        <sz val="10"/>
        <color rgb="FFFF0000"/>
        <rFont val="Arial"/>
        <family val="2"/>
        <charset val="162"/>
      </rPr>
      <t xml:space="preserve">işletmenin hayata geçtiği yılın ilk ayının </t>
    </r>
  </si>
  <si>
    <t>(işletmenin 2005 yılından önceki bir tarihte kurulmuş olması halinde 2005 yılının Ocak ayı) düzeltmeye esas tarih olarak dikkate alınması uygun bulunmuştur</t>
  </si>
  <si>
    <t>Düzeltmeye tabi parasal olmayan bilanço kalemlerinin düzeltmeye esas değerleri aşağıda açıklanmıştır:</t>
  </si>
  <si>
    <r>
      <rPr>
        <sz val="10"/>
        <color theme="1"/>
        <rFont val="Arial"/>
        <family val="2"/>
        <charset val="162"/>
      </rPr>
      <t xml:space="preserve">a) Maddi duran varlıklar </t>
    </r>
    <r>
      <rPr>
        <b/>
        <u/>
        <sz val="10"/>
        <color rgb="FFFF0000"/>
        <rFont val="Arial"/>
        <family val="2"/>
        <charset val="162"/>
      </rPr>
      <t>maliyet bedeli</t>
    </r>
    <r>
      <rPr>
        <sz val="10"/>
        <color theme="1"/>
        <rFont val="Arial"/>
        <family val="2"/>
        <charset val="162"/>
      </rPr>
      <t xml:space="preserve">, mali duran varlıklar ise </t>
    </r>
    <r>
      <rPr>
        <b/>
        <u/>
        <sz val="10"/>
        <color rgb="FFFF0000"/>
        <rFont val="Arial"/>
        <family val="2"/>
        <charset val="162"/>
      </rPr>
      <t>alış bedeli</t>
    </r>
    <r>
      <rPr>
        <sz val="10"/>
        <color theme="1"/>
        <rFont val="Arial"/>
        <family val="2"/>
        <charset val="162"/>
      </rPr>
      <t xml:space="preserve"> üzerinden düzeltmeye tabi tutulur.</t>
    </r>
  </si>
  <si>
    <t>b) Maddi duran varlıklar, mali duran varlıklar ile stokların maliyet veya alış bedelleri içinde aktifleştirilen finansman giderleri bulunuyor ise; reel olmayan finansman maliyeti düşüldükten sonra kalan tutarlar düzeltmeye tabi tutulur</t>
  </si>
  <si>
    <t>KULLANIMDA OLAN ENFLASYON DÜZELTMESİ VE YENİDEN DEĞERLEME
MÜESSESELERİ ÖZETİ</t>
  </si>
  <si>
    <t>KANUN
MADDESİ</t>
  </si>
  <si>
    <t>UYGULAMA</t>
  </si>
  <si>
    <t>HANGİ
KIYMETLER
İÇİN</t>
  </si>
  <si>
    <t>KULLANIM İMKANI</t>
  </si>
  <si>
    <t>VUK Geçici
32</t>
  </si>
  <si>
    <t>Vergili - Geçici
Yeniden Değerleme</t>
  </si>
  <si>
    <t>İhtiyari</t>
  </si>
  <si>
    <t>ATİK ve Arsa -Araziler</t>
  </si>
  <si>
    <t>Bir altta yer alan Vergisiz -Sürekli Yeniden Değerleme uygulamasından yararlanmadan önce ve enflasyon düzeltmesi şartlarının oluşmadığı
dönemlerde kullanılmak üzere.</t>
  </si>
  <si>
    <t>VUK
Mük.298/Ç</t>
  </si>
  <si>
    <t>Vergisiz - Sürekli
Yeniden Değerleme</t>
  </si>
  <si>
    <t>ATİK'ler</t>
  </si>
  <si>
    <t>Enflasyon düzeltmesi yapma  şartlarının gerçekleşmediği hesap dönemlerinin sonu itibarıyla kullanılmak üzere. (Enson 1-9/2023 Geçici Vergi Dönemi İtibariyle Kullanılabilir)</t>
  </si>
  <si>
    <t>VUK Geçici
33</t>
  </si>
  <si>
    <t>Enflasyon Düzeltmesi</t>
  </si>
  <si>
    <t>Zorunlu</t>
  </si>
  <si>
    <t>Parasal
Olmayan Tüm
Kıymetler</t>
  </si>
  <si>
    <t xml:space="preserve">31.12.2023 Tarihli Bilançoların düzeltilemesi için düzenlendi. </t>
  </si>
  <si>
    <t>VUK
Mük.298/A</t>
  </si>
  <si>
    <t>01.01.2024 tarihinden itibaren son 12 aydaki Yİ-ÜFE artış oranı yüzde 10’u ve son 36 aydaki Yİ-ÜFE oranı yüzde 100’ü aşması halinde uygulanacak.</t>
  </si>
  <si>
    <t>RENKLİ HÜCRELER FORMÜL İÇERMEKTEDİR LÜTFEN MÜDAHELE ETMEYİN</t>
  </si>
  <si>
    <t>01-Ocak</t>
  </si>
  <si>
    <t>02-Şubat</t>
  </si>
  <si>
    <t>03-Mart</t>
  </si>
  <si>
    <t>04-Nisan</t>
  </si>
  <si>
    <t>05-Mayıs</t>
  </si>
  <si>
    <t>06-Haziran</t>
  </si>
  <si>
    <t>07-Temmuz</t>
  </si>
  <si>
    <t>08-Ağustos</t>
  </si>
  <si>
    <t>09-Eylül</t>
  </si>
  <si>
    <t>10-Ekim</t>
  </si>
  <si>
    <t>11-Kasım</t>
  </si>
  <si>
    <t>12-Aralık</t>
  </si>
  <si>
    <t>bu hücreler formül içermektedir müdahele etmeyin</t>
  </si>
  <si>
    <t>DÜZELTME YAPILACAK BİLANÇO TARİHİ                           :</t>
  </si>
  <si>
    <t>BİR ÖNCEKİ GEÇİCİ VERGİ DÖNEMİ                                   :</t>
  </si>
  <si>
    <t>DÜZELTME YAPILAN BİR ÖNCEKİ BİLANÇO TARİHİ            :</t>
  </si>
  <si>
    <t>İLGİLİ HESAP DÖNEMİNE AİT ORTALAMA TİCARİ KREDİ FAİZ ORANI</t>
  </si>
  <si>
    <t>STOKLARIN BASİT ORTALAMA YÖNTEMİ İLE HESAPLANMASI</t>
  </si>
  <si>
    <t>Yİ-ÜFE KATSAYISI</t>
  </si>
  <si>
    <t>Finansal Tablonun Ait Olduğu Aya İlişkin Fiyat Endeksi</t>
  </si>
  <si>
    <t>Bir Önceki Dön. Sonundaki Fiyat End.</t>
  </si>
  <si>
    <t>Stokların düzeltilmesinde basit ortalama yönteminde dönem ortalama düzeltme katsayısı kullanılmaktadır.</t>
  </si>
  <si>
    <t>Dönem Ort. Düz. K. Sayısı</t>
  </si>
  <si>
    <t>=</t>
  </si>
  <si>
    <t xml:space="preserve">   ------------------------------------------------------------------------------------------------------------------------</t>
  </si>
  <si>
    <t>--------------------------------------------</t>
  </si>
  <si>
    <t>( Fin. Tabl. Ait Olduğu Aya İlişkin Fiyat End. + Bir Önceki Dön. Sonundaki Fiyat End.) / 2</t>
  </si>
  <si>
    <t>+</t>
  </si>
  <si>
    <t>/2</t>
  </si>
  <si>
    <t>HESAP KODU</t>
  </si>
  <si>
    <t>HESAP ADI</t>
  </si>
  <si>
    <t>TUTARI</t>
  </si>
  <si>
    <t>DÜZELTME KATSAYISI</t>
  </si>
  <si>
    <t>YENİ BİLANÇO DEĞERİ</t>
  </si>
  <si>
    <t>FARK</t>
  </si>
  <si>
    <t>STOKLARIN GERÇEK YÖNTEM İLE HESAPLANMASI</t>
  </si>
  <si>
    <t>ENVANTERE GİRİŞ TARİHİ</t>
  </si>
  <si>
    <t>BİLANÇO DEĞERİ</t>
  </si>
  <si>
    <t>REEL OLMAYAN FİNANSMAN MALİYETİ</t>
  </si>
  <si>
    <t>DÜZELTMEYE ESAS TUTAR</t>
  </si>
  <si>
    <t>DÖNEM SONU STOK MİKTARI</t>
  </si>
  <si>
    <t>DÜZELTİLMİŞ DEĞER</t>
  </si>
  <si>
    <t>DÖNEM BAŞI STOK</t>
  </si>
  <si>
    <t>TOPLAM</t>
  </si>
  <si>
    <t>DÜZELTİLMİŞ STOK TOPLAMI</t>
  </si>
  <si>
    <t>Hareketli Ağırlıklı Ort. Düz.Katsayısı</t>
  </si>
  <si>
    <t xml:space="preserve">   -----------------------------------------------------------------------------------------------------------------</t>
  </si>
  <si>
    <t>DÜZELTİLMEMİŞ GİRİŞ TOPLAMI</t>
  </si>
  <si>
    <t>Dönem Sonu Stoku Düzeltilmiş Değeri</t>
  </si>
  <si>
    <r>
      <rPr>
        <sz val="10"/>
        <color theme="1"/>
        <rFont val="Arial"/>
        <family val="2"/>
        <charset val="162"/>
      </rPr>
      <t xml:space="preserve">Dönem Sonu Stoku </t>
    </r>
    <r>
      <rPr>
        <b/>
        <u/>
        <sz val="18"/>
        <color theme="1"/>
        <rFont val="Arial"/>
        <family val="2"/>
        <charset val="162"/>
      </rPr>
      <t>X</t>
    </r>
    <r>
      <rPr>
        <sz val="10"/>
        <color theme="1"/>
        <rFont val="Arial"/>
        <family val="2"/>
        <charset val="162"/>
      </rPr>
      <t xml:space="preserve"> Hareketli Ağırlıklı Ort. Düz.Katsayısı</t>
    </r>
  </si>
  <si>
    <t>X</t>
  </si>
  <si>
    <t>DÜZELTME FARKI</t>
  </si>
  <si>
    <r>
      <rPr>
        <sz val="10"/>
        <color theme="1"/>
        <rFont val="Arial"/>
        <family val="2"/>
        <charset val="162"/>
      </rPr>
      <t xml:space="preserve">Dönem Sonu Stoku Düzeltilmiş değeri </t>
    </r>
    <r>
      <rPr>
        <b/>
        <u/>
        <sz val="18"/>
        <color theme="1"/>
        <rFont val="Arial"/>
        <family val="2"/>
        <charset val="162"/>
      </rPr>
      <t>-</t>
    </r>
    <r>
      <rPr>
        <sz val="10"/>
        <color theme="1"/>
        <rFont val="Arial"/>
        <family val="2"/>
        <charset val="162"/>
      </rPr>
      <t xml:space="preserve"> Dönem Sonu Stok Tutarı</t>
    </r>
  </si>
  <si>
    <t>-</t>
  </si>
  <si>
    <t>BORÇ TUTARININ ESAS ALINMASI YÖNTEMİNE GÖRE</t>
  </si>
  <si>
    <t>ROTATİF KREDİLERİN REEL OLMAYAN FİNANSMAN MALİYETİ HESAPLAMASI</t>
  </si>
  <si>
    <t>BORÇ TUTARI</t>
  </si>
  <si>
    <t>BORCUN ALINDIĞI TARİH</t>
  </si>
  <si>
    <t>TOPLAM ÖDENEN FİNANSMAN GİDERİ</t>
  </si>
  <si>
    <t>ROFM HESAPLAMASINA ESAS KATSAYISI</t>
  </si>
  <si>
    <t>REEL OLMAYAN FİNANSMAN MALİYETİ TUTARI</t>
  </si>
  <si>
    <t>REEL FİNANSMAN MALİYETİ TUTARI</t>
  </si>
  <si>
    <t>TAKSİTLİ KREDİLERİN REEL OLMAYAN FİNANSMAN MALİYETİ HESAPLAMASI</t>
  </si>
  <si>
    <t>1.GEÇİCİ VERGİ DÖNEMİ</t>
  </si>
  <si>
    <t>TAKSİT TARİHİ</t>
  </si>
  <si>
    <t>TAKSİT ÖDEMESİ</t>
  </si>
  <si>
    <t>ANAPARA ÖDEMESİ</t>
  </si>
  <si>
    <t>KALAN ANAPARA BORCU</t>
  </si>
  <si>
    <t>FAİZ ÖDEMESİ</t>
  </si>
  <si>
    <t>Yİ-ÜFE</t>
  </si>
  <si>
    <t>ROFM</t>
  </si>
  <si>
    <t>REEL FİNANSMAN MALİYETİ</t>
  </si>
  <si>
    <t>2.GEÇİCİ VERGİ DÖNEMİ</t>
  </si>
  <si>
    <t>3.GEÇİCİ VERGİ DÖNEMİ</t>
  </si>
  <si>
    <t>YOL SONU DÖNEMİ</t>
  </si>
  <si>
    <t>FAİZ TUTARININ ESAS ALINMASI YÖNTEMİNE GÖRE</t>
  </si>
  <si>
    <t>ROFM = Toplam Finansman Maliyeti X ( İlgili Hesap Dönemine Ait Yİ-ÜFE Artış Oranı / İlgili Hesap Dönemine Ait Ortalama Ticari Kredi Faiz Oranı)</t>
  </si>
  <si>
    <t>BİR ÖNCEKİ DÜZELTME TARİHİ
 Yİ-ÜFE</t>
  </si>
  <si>
    <t>HESAP DÖNEMİNE AİT Yİ-ÜFE ARTIŞ ORANI</t>
  </si>
  <si>
    <t>ORTALAMA TİCARİ KREDİ FAİZ ORANI</t>
  </si>
  <si>
    <t>TOPLAM FİNANSMAN MALİYETİNE UYGULANACAK ORAN</t>
  </si>
  <si>
    <t>DÜZELTME TARİHİNDEKİ 
Yİ-ÜFE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</si>
</sst>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-* #,##0.00000_-;\-* #,##0.00000_-;_-* &quot;-&quot;??_-;_-@"/>
    <numFmt numFmtId="166" formatCode="#,##0.00000"/>
    <numFmt numFmtId="167" formatCode="&quot;(&quot;#,##0.00"/>
    <numFmt numFmtId="168" formatCode="#,##0.00&quot;)&quot;"/>
    <numFmt numFmtId="169" formatCode="_-* #,##0.00_-;\-* #,##0.00_-;_-* &quot;-&quot;??_-;_-@"/>
    <numFmt numFmtId="170" formatCode="[$-41F]mmmm\ yy"/>
    <numFmt numFmtId="171" formatCode="0.00000"/>
  </numFmts>
  <fonts count="3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1"/>
      <color rgb="FF002060"/>
      <name val="Arial"/>
      <family val="2"/>
      <charset val="162"/>
    </font>
    <font>
      <sz val="10"/>
      <color rgb="FFDEEAF6"/>
      <name val="Arial"/>
      <family val="2"/>
      <charset val="162"/>
    </font>
    <font>
      <b/>
      <sz val="10"/>
      <color rgb="FFDEEAF6"/>
      <name val="Arial"/>
      <family val="2"/>
      <charset val="162"/>
    </font>
    <font>
      <sz val="10"/>
      <color rgb="FFC5E0B3"/>
      <name val="Arial"/>
      <family val="2"/>
      <charset val="162"/>
    </font>
    <font>
      <b/>
      <sz val="16"/>
      <color theme="1"/>
      <name val="Calibri"/>
      <family val="2"/>
      <charset val="162"/>
    </font>
    <font>
      <b/>
      <sz val="10"/>
      <color rgb="FFC5E0B3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b/>
      <u/>
      <sz val="10"/>
      <color rgb="FFFF0000"/>
      <name val="Arial"/>
      <family val="2"/>
      <charset val="162"/>
    </font>
    <font>
      <b/>
      <u/>
      <sz val="18"/>
      <color theme="1"/>
      <name val="Arial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10"/>
      <color indexed="16"/>
      <name val="Arial"/>
      <family val="2"/>
      <charset val="162"/>
    </font>
    <font>
      <sz val="10"/>
      <name val="Arial"/>
    </font>
    <font>
      <b/>
      <sz val="10"/>
      <color theme="2" tint="-0.14999847407452621"/>
      <name val="Arial"/>
      <family val="2"/>
      <charset val="162"/>
    </font>
    <font>
      <sz val="10"/>
      <color theme="2" tint="-0.14999847407452621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Arial"/>
      <family val="2"/>
      <charset val="162"/>
    </font>
    <font>
      <b/>
      <i/>
      <sz val="10"/>
      <color theme="0"/>
      <name val="Arial"/>
      <family val="2"/>
      <charset val="162"/>
    </font>
    <font>
      <b/>
      <i/>
      <sz val="11"/>
      <color theme="2" tint="-0.14999847407452621"/>
      <name val="Arial"/>
      <family val="2"/>
      <charset val="162"/>
    </font>
    <font>
      <b/>
      <sz val="12"/>
      <color theme="0"/>
      <name val="Arial"/>
      <family val="2"/>
      <charset val="162"/>
    </font>
    <font>
      <sz val="10"/>
      <color theme="0"/>
      <name val="Arial"/>
      <family val="2"/>
      <charset val="162"/>
      <scheme val="minor"/>
    </font>
    <font>
      <b/>
      <sz val="11"/>
      <color theme="0"/>
      <name val="Arial"/>
      <family val="2"/>
      <charset val="162"/>
    </font>
    <font>
      <b/>
      <sz val="12"/>
      <color theme="2"/>
      <name val="Arial"/>
      <family val="2"/>
      <charset val="162"/>
    </font>
    <font>
      <sz val="10"/>
      <color rgb="FFC00000"/>
      <name val="Arial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D90D2A"/>
        <bgColor theme="5" tint="0.59996337778862885"/>
      </patternFill>
    </fill>
    <fill>
      <patternFill patternType="solid">
        <fgColor rgb="FFD90D2A"/>
        <bgColor rgb="FFD9E2F3"/>
      </patternFill>
    </fill>
    <fill>
      <patternFill patternType="solid">
        <fgColor rgb="FFD90D2A"/>
        <bgColor indexed="64"/>
      </patternFill>
    </fill>
    <fill>
      <patternFill patternType="solid">
        <fgColor rgb="FFD90D2A"/>
        <bgColor auto="1"/>
      </patternFill>
    </fill>
    <fill>
      <patternFill patternType="solid">
        <fgColor rgb="FFC00000"/>
        <bgColor rgb="FFD9E2F3"/>
      </patternFill>
    </fill>
  </fills>
  <borders count="1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DED3C8"/>
      </left>
      <right/>
      <top style="double">
        <color rgb="FFDED3C8"/>
      </top>
      <bottom style="double">
        <color rgb="FFDED3C8"/>
      </bottom>
      <diagonal/>
    </border>
    <border>
      <left/>
      <right/>
      <top style="double">
        <color rgb="FFDED3C8"/>
      </top>
      <bottom style="double">
        <color rgb="FFDED3C8"/>
      </bottom>
      <diagonal/>
    </border>
    <border>
      <left/>
      <right style="double">
        <color rgb="FFDED3C8"/>
      </right>
      <top style="double">
        <color rgb="FFDED3C8"/>
      </top>
      <bottom style="double">
        <color rgb="FFDED3C8"/>
      </bottom>
      <diagonal/>
    </border>
  </borders>
  <cellStyleXfs count="2">
    <xf numFmtId="0" fontId="0" fillId="0" borderId="0"/>
    <xf numFmtId="0" fontId="23" fillId="0" borderId="64"/>
  </cellStyleXfs>
  <cellXfs count="36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14" fontId="3" fillId="0" borderId="37" xfId="0" applyNumberFormat="1" applyFont="1" applyBorder="1" applyAlignment="1">
      <alignment vertical="center"/>
    </xf>
    <xf numFmtId="14" fontId="3" fillId="0" borderId="43" xfId="0" applyNumberFormat="1" applyFont="1" applyBorder="1" applyAlignment="1">
      <alignment vertical="center"/>
    </xf>
    <xf numFmtId="14" fontId="3" fillId="0" borderId="46" xfId="0" applyNumberFormat="1" applyFont="1" applyBorder="1" applyAlignment="1">
      <alignment vertical="center"/>
    </xf>
    <xf numFmtId="165" fontId="4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4" fontId="4" fillId="3" borderId="68" xfId="0" applyNumberFormat="1" applyFont="1" applyFill="1" applyBorder="1" applyAlignment="1">
      <alignment horizontal="right" vertical="center" shrinkToFit="1"/>
    </xf>
    <xf numFmtId="0" fontId="4" fillId="3" borderId="17" xfId="0" applyFont="1" applyFill="1" applyBorder="1" applyAlignment="1">
      <alignment horizontal="left" vertical="center" wrapText="1"/>
    </xf>
    <xf numFmtId="4" fontId="4" fillId="3" borderId="70" xfId="0" applyNumberFormat="1" applyFont="1" applyFill="1" applyBorder="1" applyAlignment="1">
      <alignment horizontal="right" vertical="center" shrinkToFit="1"/>
    </xf>
    <xf numFmtId="0" fontId="8" fillId="0" borderId="75" xfId="0" applyFont="1" applyBorder="1" applyAlignment="1">
      <alignment horizontal="center"/>
    </xf>
    <xf numFmtId="0" fontId="9" fillId="0" borderId="75" xfId="0" applyFont="1" applyBorder="1" applyAlignment="1">
      <alignment horizontal="center" wrapText="1"/>
    </xf>
    <xf numFmtId="0" fontId="8" fillId="0" borderId="75" xfId="0" applyFont="1" applyBorder="1" applyAlignment="1">
      <alignment horizontal="center" wrapText="1"/>
    </xf>
    <xf numFmtId="0" fontId="4" fillId="3" borderId="23" xfId="0" applyFont="1" applyFill="1" applyBorder="1" applyAlignment="1">
      <alignment vertical="center"/>
    </xf>
    <xf numFmtId="4" fontId="4" fillId="3" borderId="23" xfId="0" applyNumberFormat="1" applyFont="1" applyFill="1" applyBorder="1" applyAlignment="1">
      <alignment vertical="center"/>
    </xf>
    <xf numFmtId="4" fontId="4" fillId="3" borderId="23" xfId="0" applyNumberFormat="1" applyFont="1" applyFill="1" applyBorder="1" applyAlignment="1">
      <alignment horizontal="right" vertical="center" shrinkToFit="1"/>
    </xf>
    <xf numFmtId="1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4" fillId="3" borderId="14" xfId="0" applyFont="1" applyFill="1" applyBorder="1" applyAlignment="1">
      <alignment vertical="center"/>
    </xf>
    <xf numFmtId="14" fontId="7" fillId="0" borderId="14" xfId="0" applyNumberFormat="1" applyFont="1" applyBorder="1" applyAlignment="1">
      <alignment vertical="center"/>
    </xf>
    <xf numFmtId="4" fontId="4" fillId="3" borderId="14" xfId="0" applyNumberFormat="1" applyFont="1" applyFill="1" applyBorder="1" applyAlignment="1">
      <alignment vertical="center"/>
    </xf>
    <xf numFmtId="4" fontId="4" fillId="3" borderId="14" xfId="0" applyNumberFormat="1" applyFont="1" applyFill="1" applyBorder="1" applyAlignment="1">
      <alignment horizontal="right" vertical="center" shrinkToFit="1"/>
    </xf>
    <xf numFmtId="0" fontId="4" fillId="3" borderId="30" xfId="0" applyFont="1" applyFill="1" applyBorder="1" applyAlignment="1">
      <alignment horizontal="left" vertical="center" wrapText="1"/>
    </xf>
    <xf numFmtId="14" fontId="7" fillId="0" borderId="30" xfId="0" applyNumberFormat="1" applyFont="1" applyBorder="1" applyAlignment="1">
      <alignment vertical="center"/>
    </xf>
    <xf numFmtId="4" fontId="4" fillId="3" borderId="30" xfId="0" applyNumberFormat="1" applyFont="1" applyFill="1" applyBorder="1" applyAlignment="1">
      <alignment horizontal="left" vertical="center" wrapText="1"/>
    </xf>
    <xf numFmtId="4" fontId="4" fillId="3" borderId="30" xfId="0" applyNumberFormat="1" applyFont="1" applyFill="1" applyBorder="1" applyAlignment="1">
      <alignment horizontal="right" vertical="center" shrinkToFit="1"/>
    </xf>
    <xf numFmtId="164" fontId="3" fillId="0" borderId="73" xfId="0" applyNumberFormat="1" applyFont="1" applyBorder="1" applyAlignment="1">
      <alignment vertical="center"/>
    </xf>
    <xf numFmtId="164" fontId="3" fillId="0" borderId="8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80" xfId="0" applyFont="1" applyBorder="1" applyAlignment="1">
      <alignment horizontal="center" wrapText="1"/>
    </xf>
    <xf numFmtId="1" fontId="1" fillId="4" borderId="39" xfId="0" applyNumberFormat="1" applyFont="1" applyFill="1" applyBorder="1"/>
    <xf numFmtId="0" fontId="1" fillId="4" borderId="39" xfId="0" applyFont="1" applyFill="1" applyBorder="1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2" fontId="10" fillId="0" borderId="0" xfId="0" applyNumberFormat="1" applyFont="1"/>
    <xf numFmtId="1" fontId="10" fillId="0" borderId="0" xfId="0" applyNumberFormat="1" applyFont="1"/>
    <xf numFmtId="164" fontId="3" fillId="0" borderId="80" xfId="0" applyNumberFormat="1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3" fillId="0" borderId="75" xfId="0" applyFont="1" applyBorder="1" applyAlignment="1">
      <alignment horizontal="center" wrapText="1"/>
    </xf>
    <xf numFmtId="0" fontId="10" fillId="0" borderId="0" xfId="0" applyFont="1"/>
    <xf numFmtId="0" fontId="4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3" borderId="27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right" vertical="center" shrinkToFit="1"/>
    </xf>
    <xf numFmtId="0" fontId="4" fillId="3" borderId="29" xfId="0" applyFont="1" applyFill="1" applyBorder="1" applyAlignment="1">
      <alignment horizontal="center" vertical="center" wrapText="1"/>
    </xf>
    <xf numFmtId="14" fontId="4" fillId="3" borderId="30" xfId="0" applyNumberFormat="1" applyFont="1" applyFill="1" applyBorder="1" applyAlignment="1">
      <alignment horizontal="right" vertical="center" shrinkToFit="1"/>
    </xf>
    <xf numFmtId="169" fontId="4" fillId="0" borderId="0" xfId="0" applyNumberFormat="1" applyFont="1"/>
    <xf numFmtId="0" fontId="12" fillId="0" borderId="0" xfId="0" applyFont="1"/>
    <xf numFmtId="2" fontId="12" fillId="0" borderId="0" xfId="0" applyNumberFormat="1" applyFont="1"/>
    <xf numFmtId="0" fontId="13" fillId="0" borderId="0" xfId="0" applyFont="1"/>
    <xf numFmtId="1" fontId="12" fillId="0" borderId="0" xfId="0" applyNumberFormat="1" applyFont="1"/>
    <xf numFmtId="0" fontId="3" fillId="0" borderId="95" xfId="0" applyFont="1" applyBorder="1" applyAlignment="1">
      <alignment horizontal="center" wrapText="1"/>
    </xf>
    <xf numFmtId="14" fontId="4" fillId="3" borderId="23" xfId="0" applyNumberFormat="1" applyFont="1" applyFill="1" applyBorder="1" applyAlignment="1">
      <alignment horizontal="right" vertical="center" shrinkToFit="1"/>
    </xf>
    <xf numFmtId="1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164" fontId="3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164" fontId="15" fillId="0" borderId="0" xfId="0" applyNumberFormat="1" applyFont="1"/>
    <xf numFmtId="0" fontId="16" fillId="0" borderId="101" xfId="0" applyFont="1" applyBorder="1" applyAlignment="1">
      <alignment horizontal="center" wrapText="1"/>
    </xf>
    <xf numFmtId="164" fontId="3" fillId="0" borderId="102" xfId="0" applyNumberFormat="1" applyFont="1" applyBorder="1" applyAlignment="1">
      <alignment horizontal="center" wrapText="1"/>
    </xf>
    <xf numFmtId="0" fontId="16" fillId="0" borderId="10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4" fontId="1" fillId="0" borderId="104" xfId="0" applyNumberFormat="1" applyFont="1" applyBorder="1" applyAlignment="1">
      <alignment horizontal="center" vertical="center"/>
    </xf>
    <xf numFmtId="169" fontId="4" fillId="0" borderId="105" xfId="0" applyNumberFormat="1" applyFont="1" applyBorder="1" applyAlignment="1">
      <alignment vertical="center"/>
    </xf>
    <xf numFmtId="14" fontId="1" fillId="0" borderId="108" xfId="0" applyNumberFormat="1" applyFont="1" applyBorder="1" applyAlignment="1">
      <alignment horizontal="center" vertical="center"/>
    </xf>
    <xf numFmtId="169" fontId="4" fillId="0" borderId="14" xfId="0" applyNumberFormat="1" applyFont="1" applyBorder="1" applyAlignment="1">
      <alignment vertical="center"/>
    </xf>
    <xf numFmtId="14" fontId="1" fillId="0" borderId="111" xfId="0" applyNumberFormat="1" applyFont="1" applyBorder="1" applyAlignment="1">
      <alignment horizontal="center" vertical="center"/>
    </xf>
    <xf numFmtId="169" fontId="4" fillId="0" borderId="112" xfId="0" applyNumberFormat="1" applyFont="1" applyBorder="1" applyAlignment="1">
      <alignment vertical="center"/>
    </xf>
    <xf numFmtId="14" fontId="1" fillId="0" borderId="0" xfId="0" applyNumberFormat="1" applyFont="1"/>
    <xf numFmtId="0" fontId="4" fillId="0" borderId="0" xfId="0" applyFont="1"/>
    <xf numFmtId="0" fontId="16" fillId="0" borderId="115" xfId="0" applyFont="1" applyBorder="1" applyAlignment="1">
      <alignment horizontal="center" wrapText="1"/>
    </xf>
    <xf numFmtId="164" fontId="3" fillId="0" borderId="95" xfId="0" applyNumberFormat="1" applyFont="1" applyBorder="1" applyAlignment="1">
      <alignment horizontal="center" wrapText="1"/>
    </xf>
    <xf numFmtId="0" fontId="16" fillId="0" borderId="95" xfId="0" applyFont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9" fontId="4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164" fontId="17" fillId="0" borderId="0" xfId="0" applyNumberFormat="1" applyFont="1"/>
    <xf numFmtId="164" fontId="8" fillId="0" borderId="0" xfId="0" applyNumberFormat="1" applyFont="1" applyAlignment="1">
      <alignment wrapText="1"/>
    </xf>
    <xf numFmtId="0" fontId="18" fillId="0" borderId="0" xfId="0" applyFont="1"/>
    <xf numFmtId="0" fontId="4" fillId="3" borderId="123" xfId="0" applyFont="1" applyFill="1" applyBorder="1" applyAlignment="1">
      <alignment vertical="center"/>
    </xf>
    <xf numFmtId="4" fontId="4" fillId="3" borderId="15" xfId="0" applyNumberFormat="1" applyFont="1" applyFill="1" applyBorder="1" applyAlignment="1">
      <alignment horizontal="right" vertical="center" shrinkToFit="1"/>
    </xf>
    <xf numFmtId="0" fontId="21" fillId="0" borderId="0" xfId="0" applyFont="1"/>
    <xf numFmtId="166" fontId="0" fillId="0" borderId="0" xfId="0" applyNumberFormat="1"/>
    <xf numFmtId="0" fontId="4" fillId="3" borderId="83" xfId="0" applyFont="1" applyFill="1" applyBorder="1" applyAlignment="1">
      <alignment vertical="center"/>
    </xf>
    <xf numFmtId="4" fontId="4" fillId="3" borderId="65" xfId="0" applyNumberFormat="1" applyFont="1" applyFill="1" applyBorder="1" applyAlignment="1">
      <alignment vertical="center"/>
    </xf>
    <xf numFmtId="14" fontId="7" fillId="0" borderId="99" xfId="0" applyNumberFormat="1" applyFont="1" applyBorder="1" applyAlignment="1">
      <alignment vertical="center"/>
    </xf>
    <xf numFmtId="14" fontId="7" fillId="0" borderId="84" xfId="0" applyNumberFormat="1" applyFont="1" applyBorder="1" applyAlignment="1">
      <alignment vertical="center"/>
    </xf>
    <xf numFmtId="14" fontId="7" fillId="0" borderId="124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4" fontId="3" fillId="0" borderId="128" xfId="0" applyNumberFormat="1" applyFont="1" applyBorder="1" applyAlignment="1">
      <alignment horizontal="center"/>
    </xf>
    <xf numFmtId="0" fontId="4" fillId="3" borderId="133" xfId="0" applyFont="1" applyFill="1" applyBorder="1" applyAlignment="1">
      <alignment horizontal="center" vertical="center" wrapText="1"/>
    </xf>
    <xf numFmtId="0" fontId="4" fillId="3" borderId="13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" fontId="22" fillId="0" borderId="12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71" fontId="1" fillId="0" borderId="0" xfId="0" applyNumberFormat="1" applyFont="1" applyAlignment="1">
      <alignment vertical="center"/>
    </xf>
    <xf numFmtId="0" fontId="8" fillId="0" borderId="81" xfId="0" applyFont="1" applyBorder="1" applyAlignment="1">
      <alignment horizontal="center" wrapText="1"/>
    </xf>
    <xf numFmtId="4" fontId="4" fillId="3" borderId="82" xfId="0" applyNumberFormat="1" applyFont="1" applyFill="1" applyBorder="1" applyAlignment="1">
      <alignment horizontal="right" vertical="center" shrinkToFit="1"/>
    </xf>
    <xf numFmtId="4" fontId="4" fillId="3" borderId="83" xfId="0" applyNumberFormat="1" applyFont="1" applyFill="1" applyBorder="1" applyAlignment="1">
      <alignment horizontal="right" vertical="center" shrinkToFit="1"/>
    </xf>
    <xf numFmtId="4" fontId="4" fillId="3" borderId="86" xfId="0" applyNumberFormat="1" applyFont="1" applyFill="1" applyBorder="1" applyAlignment="1">
      <alignment horizontal="right" vertical="center" shrinkToFit="1"/>
    </xf>
    <xf numFmtId="166" fontId="24" fillId="7" borderId="21" xfId="0" applyNumberFormat="1" applyFont="1" applyFill="1" applyBorder="1" applyAlignment="1">
      <alignment horizontal="left" vertical="center"/>
    </xf>
    <xf numFmtId="4" fontId="24" fillId="7" borderId="19" xfId="0" applyNumberFormat="1" applyFont="1" applyFill="1" applyBorder="1" applyAlignment="1">
      <alignment vertical="center"/>
    </xf>
    <xf numFmtId="0" fontId="24" fillId="7" borderId="20" xfId="0" applyFont="1" applyFill="1" applyBorder="1" applyAlignment="1">
      <alignment vertical="center"/>
    </xf>
    <xf numFmtId="166" fontId="24" fillId="7" borderId="20" xfId="0" applyNumberFormat="1" applyFont="1" applyFill="1" applyBorder="1" applyAlignment="1">
      <alignment horizontal="left" vertical="center"/>
    </xf>
    <xf numFmtId="164" fontId="24" fillId="7" borderId="21" xfId="0" applyNumberFormat="1" applyFont="1" applyFill="1" applyBorder="1" applyAlignment="1">
      <alignment vertical="center"/>
    </xf>
    <xf numFmtId="4" fontId="24" fillId="7" borderId="20" xfId="0" applyNumberFormat="1" applyFont="1" applyFill="1" applyBorder="1" applyAlignment="1">
      <alignment horizontal="left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vertical="center"/>
    </xf>
    <xf numFmtId="0" fontId="30" fillId="7" borderId="19" xfId="0" applyFont="1" applyFill="1" applyBorder="1" applyAlignment="1">
      <alignment vertical="center"/>
    </xf>
    <xf numFmtId="0" fontId="30" fillId="7" borderId="20" xfId="0" applyFont="1" applyFill="1" applyBorder="1" applyAlignment="1">
      <alignment vertical="center"/>
    </xf>
    <xf numFmtId="0" fontId="30" fillId="7" borderId="21" xfId="0" applyFont="1" applyFill="1" applyBorder="1" applyAlignment="1">
      <alignment vertical="center"/>
    </xf>
    <xf numFmtId="0" fontId="27" fillId="7" borderId="21" xfId="0" applyFont="1" applyFill="1" applyBorder="1" applyAlignment="1">
      <alignment vertical="center"/>
    </xf>
    <xf numFmtId="0" fontId="26" fillId="7" borderId="75" xfId="0" applyFont="1" applyFill="1" applyBorder="1" applyAlignment="1">
      <alignment horizontal="center" wrapText="1"/>
    </xf>
    <xf numFmtId="166" fontId="26" fillId="7" borderId="84" xfId="0" applyNumberFormat="1" applyFont="1" applyFill="1" applyBorder="1" applyAlignment="1">
      <alignment vertical="center"/>
    </xf>
    <xf numFmtId="0" fontId="3" fillId="0" borderId="81" xfId="0" applyFont="1" applyBorder="1" applyAlignment="1">
      <alignment horizontal="center" wrapText="1"/>
    </xf>
    <xf numFmtId="14" fontId="4" fillId="3" borderId="83" xfId="0" applyNumberFormat="1" applyFont="1" applyFill="1" applyBorder="1" applyAlignment="1">
      <alignment horizontal="right" vertical="center" shrinkToFit="1"/>
    </xf>
    <xf numFmtId="14" fontId="4" fillId="3" borderId="86" xfId="0" applyNumberFormat="1" applyFont="1" applyFill="1" applyBorder="1" applyAlignment="1">
      <alignment horizontal="right" vertical="center" shrinkToFit="1"/>
    </xf>
    <xf numFmtId="0" fontId="26" fillId="7" borderId="140" xfId="0" applyFont="1" applyFill="1" applyBorder="1" applyAlignment="1">
      <alignment horizontal="center" wrapText="1"/>
    </xf>
    <xf numFmtId="0" fontId="26" fillId="7" borderId="123" xfId="0" applyFont="1" applyFill="1" applyBorder="1" applyAlignment="1">
      <alignment horizontal="center" wrapText="1"/>
    </xf>
    <xf numFmtId="0" fontId="26" fillId="7" borderId="122" xfId="0" applyFont="1" applyFill="1" applyBorder="1" applyAlignment="1">
      <alignment horizontal="center"/>
    </xf>
    <xf numFmtId="166" fontId="26" fillId="7" borderId="13" xfId="0" applyNumberFormat="1" applyFont="1" applyFill="1" applyBorder="1" applyAlignment="1">
      <alignment vertical="center"/>
    </xf>
    <xf numFmtId="4" fontId="26" fillId="7" borderId="14" xfId="0" applyNumberFormat="1" applyFont="1" applyFill="1" applyBorder="1" applyAlignment="1">
      <alignment vertical="center"/>
    </xf>
    <xf numFmtId="169" fontId="26" fillId="7" borderId="15" xfId="0" applyNumberFormat="1" applyFont="1" applyFill="1" applyBorder="1" applyAlignment="1">
      <alignment vertical="center"/>
    </xf>
    <xf numFmtId="166" fontId="26" fillId="7" borderId="16" xfId="0" applyNumberFormat="1" applyFont="1" applyFill="1" applyBorder="1" applyAlignment="1">
      <alignment vertical="center"/>
    </xf>
    <xf numFmtId="4" fontId="26" fillId="7" borderId="17" xfId="0" applyNumberFormat="1" applyFont="1" applyFill="1" applyBorder="1" applyAlignment="1">
      <alignment vertical="center"/>
    </xf>
    <xf numFmtId="169" fontId="26" fillId="7" borderId="18" xfId="0" applyNumberFormat="1" applyFont="1" applyFill="1" applyBorder="1" applyAlignment="1">
      <alignment vertical="center"/>
    </xf>
    <xf numFmtId="0" fontId="30" fillId="7" borderId="141" xfId="0" applyFont="1" applyFill="1" applyBorder="1" applyAlignment="1">
      <alignment vertical="center"/>
    </xf>
    <xf numFmtId="0" fontId="30" fillId="7" borderId="142" xfId="0" applyFont="1" applyFill="1" applyBorder="1" applyAlignment="1">
      <alignment vertical="center"/>
    </xf>
    <xf numFmtId="169" fontId="30" fillId="7" borderId="142" xfId="0" applyNumberFormat="1" applyFont="1" applyFill="1" applyBorder="1" applyAlignment="1">
      <alignment vertical="center"/>
    </xf>
    <xf numFmtId="0" fontId="27" fillId="7" borderId="143" xfId="0" applyFont="1" applyFill="1" applyBorder="1" applyAlignment="1">
      <alignment vertical="center"/>
    </xf>
    <xf numFmtId="164" fontId="30" fillId="9" borderId="141" xfId="0" applyNumberFormat="1" applyFont="1" applyFill="1" applyBorder="1" applyAlignment="1">
      <alignment vertical="center"/>
    </xf>
    <xf numFmtId="0" fontId="31" fillId="9" borderId="142" xfId="0" applyFont="1" applyFill="1" applyBorder="1" applyAlignment="1">
      <alignment vertical="center"/>
    </xf>
    <xf numFmtId="169" fontId="27" fillId="9" borderId="142" xfId="0" applyNumberFormat="1" applyFont="1" applyFill="1" applyBorder="1" applyAlignment="1">
      <alignment vertical="center"/>
    </xf>
    <xf numFmtId="169" fontId="27" fillId="9" borderId="143" xfId="0" applyNumberFormat="1" applyFont="1" applyFill="1" applyBorder="1" applyAlignment="1">
      <alignment vertical="center"/>
    </xf>
    <xf numFmtId="0" fontId="26" fillId="7" borderId="98" xfId="0" applyFont="1" applyFill="1" applyBorder="1" applyAlignment="1">
      <alignment horizontal="center" wrapText="1"/>
    </xf>
    <xf numFmtId="0" fontId="26" fillId="7" borderId="99" xfId="0" applyFont="1" applyFill="1" applyBorder="1" applyAlignment="1">
      <alignment horizontal="center" wrapText="1"/>
    </xf>
    <xf numFmtId="0" fontId="26" fillId="7" borderId="100" xfId="0" applyFont="1" applyFill="1" applyBorder="1" applyAlignment="1">
      <alignment horizontal="center" wrapText="1"/>
    </xf>
    <xf numFmtId="166" fontId="26" fillId="7" borderId="23" xfId="0" applyNumberFormat="1" applyFont="1" applyFill="1" applyBorder="1" applyAlignment="1">
      <alignment horizontal="center" vertical="center"/>
    </xf>
    <xf numFmtId="4" fontId="26" fillId="7" borderId="23" xfId="0" applyNumberFormat="1" applyFont="1" applyFill="1" applyBorder="1" applyAlignment="1">
      <alignment vertical="center"/>
    </xf>
    <xf numFmtId="169" fontId="26" fillId="7" borderId="24" xfId="0" applyNumberFormat="1" applyFont="1" applyFill="1" applyBorder="1" applyAlignment="1">
      <alignment vertical="center"/>
    </xf>
    <xf numFmtId="166" fontId="26" fillId="7" borderId="14" xfId="0" applyNumberFormat="1" applyFont="1" applyFill="1" applyBorder="1" applyAlignment="1">
      <alignment horizontal="center" vertical="center"/>
    </xf>
    <xf numFmtId="169" fontId="26" fillId="7" borderId="28" xfId="0" applyNumberFormat="1" applyFont="1" applyFill="1" applyBorder="1" applyAlignment="1">
      <alignment vertical="center"/>
    </xf>
    <xf numFmtId="166" fontId="26" fillId="7" borderId="30" xfId="0" applyNumberFormat="1" applyFont="1" applyFill="1" applyBorder="1" applyAlignment="1">
      <alignment horizontal="center" vertical="center"/>
    </xf>
    <xf numFmtId="4" fontId="26" fillId="7" borderId="30" xfId="0" applyNumberFormat="1" applyFont="1" applyFill="1" applyBorder="1" applyAlignment="1">
      <alignment vertical="center"/>
    </xf>
    <xf numFmtId="169" fontId="26" fillId="7" borderId="31" xfId="0" applyNumberFormat="1" applyFont="1" applyFill="1" applyBorder="1" applyAlignment="1">
      <alignment vertical="center"/>
    </xf>
    <xf numFmtId="0" fontId="26" fillId="7" borderId="102" xfId="0" applyFont="1" applyFill="1" applyBorder="1" applyAlignment="1">
      <alignment horizontal="center" wrapText="1"/>
    </xf>
    <xf numFmtId="169" fontId="26" fillId="7" borderId="102" xfId="0" applyNumberFormat="1" applyFont="1" applyFill="1" applyBorder="1" applyAlignment="1">
      <alignment horizontal="center" wrapText="1"/>
    </xf>
    <xf numFmtId="169" fontId="26" fillId="7" borderId="103" xfId="0" applyNumberFormat="1" applyFont="1" applyFill="1" applyBorder="1" applyAlignment="1">
      <alignment horizontal="center" wrapText="1"/>
    </xf>
    <xf numFmtId="169" fontId="27" fillId="7" borderId="105" xfId="0" applyNumberFormat="1" applyFont="1" applyFill="1" applyBorder="1" applyAlignment="1">
      <alignment vertical="center"/>
    </xf>
    <xf numFmtId="169" fontId="27" fillId="7" borderId="14" xfId="0" applyNumberFormat="1" applyFont="1" applyFill="1" applyBorder="1" applyAlignment="1">
      <alignment vertical="center"/>
    </xf>
    <xf numFmtId="169" fontId="27" fillId="7" borderId="112" xfId="0" applyNumberFormat="1" applyFont="1" applyFill="1" applyBorder="1" applyAlignment="1">
      <alignment vertical="center"/>
    </xf>
    <xf numFmtId="169" fontId="26" fillId="7" borderId="99" xfId="0" applyNumberFormat="1" applyFont="1" applyFill="1" applyBorder="1" applyAlignment="1">
      <alignment horizontal="center" wrapText="1"/>
    </xf>
    <xf numFmtId="169" fontId="26" fillId="7" borderId="100" xfId="0" applyNumberFormat="1" applyFont="1" applyFill="1" applyBorder="1" applyAlignment="1">
      <alignment horizontal="center" wrapText="1"/>
    </xf>
    <xf numFmtId="169" fontId="32" fillId="7" borderId="80" xfId="0" applyNumberFormat="1" applyFont="1" applyFill="1" applyBorder="1" applyAlignment="1">
      <alignment vertical="center"/>
    </xf>
    <xf numFmtId="169" fontId="32" fillId="7" borderId="75" xfId="0" applyNumberFormat="1" applyFont="1" applyFill="1" applyBorder="1" applyAlignment="1">
      <alignment vertical="center"/>
    </xf>
    <xf numFmtId="10" fontId="32" fillId="7" borderId="76" xfId="0" applyNumberFormat="1" applyFont="1" applyFill="1" applyBorder="1" applyAlignment="1">
      <alignment horizontal="center" vertical="center"/>
    </xf>
    <xf numFmtId="10" fontId="32" fillId="7" borderId="1" xfId="0" applyNumberFormat="1" applyFont="1" applyFill="1" applyBorder="1" applyAlignment="1">
      <alignment horizontal="center" vertical="center" wrapText="1"/>
    </xf>
    <xf numFmtId="0" fontId="32" fillId="7" borderId="76" xfId="0" applyFont="1" applyFill="1" applyBorder="1" applyAlignment="1">
      <alignment horizontal="center" vertical="center"/>
    </xf>
    <xf numFmtId="0" fontId="26" fillId="7" borderId="131" xfId="0" applyFont="1" applyFill="1" applyBorder="1" applyAlignment="1">
      <alignment horizontal="center" wrapText="1"/>
    </xf>
    <xf numFmtId="0" fontId="26" fillId="7" borderId="132" xfId="0" applyFont="1" applyFill="1" applyBorder="1" applyAlignment="1">
      <alignment horizontal="center" wrapText="1"/>
    </xf>
    <xf numFmtId="169" fontId="26" fillId="7" borderId="134" xfId="0" applyNumberFormat="1" applyFont="1" applyFill="1" applyBorder="1" applyAlignment="1">
      <alignment vertical="center"/>
    </xf>
    <xf numFmtId="169" fontId="26" fillId="7" borderId="138" xfId="0" applyNumberFormat="1" applyFont="1" applyFill="1" applyBorder="1" applyAlignment="1">
      <alignment vertical="center"/>
    </xf>
    <xf numFmtId="169" fontId="26" fillId="7" borderId="139" xfId="0" applyNumberFormat="1" applyFont="1" applyFill="1" applyBorder="1" applyAlignment="1">
      <alignment vertical="center"/>
    </xf>
    <xf numFmtId="166" fontId="26" fillId="7" borderId="23" xfId="0" applyNumberFormat="1" applyFont="1" applyFill="1" applyBorder="1" applyAlignment="1">
      <alignment vertical="center"/>
    </xf>
    <xf numFmtId="14" fontId="7" fillId="0" borderId="22" xfId="0" applyNumberFormat="1" applyFont="1" applyBorder="1" applyAlignment="1">
      <alignment vertical="center"/>
    </xf>
    <xf numFmtId="170" fontId="7" fillId="0" borderId="25" xfId="0" applyNumberFormat="1" applyFont="1" applyBorder="1" applyAlignment="1">
      <alignment horizontal="left" vertical="center"/>
    </xf>
    <xf numFmtId="14" fontId="7" fillId="0" borderId="25" xfId="0" applyNumberFormat="1" applyFont="1" applyBorder="1" applyAlignment="1">
      <alignment vertical="center"/>
    </xf>
    <xf numFmtId="14" fontId="7" fillId="0" borderId="85" xfId="0" applyNumberFormat="1" applyFont="1" applyBorder="1" applyAlignment="1">
      <alignment vertical="center"/>
    </xf>
    <xf numFmtId="164" fontId="3" fillId="0" borderId="85" xfId="0" applyNumberFormat="1" applyFont="1" applyBorder="1" applyAlignment="1">
      <alignment vertical="center"/>
    </xf>
    <xf numFmtId="4" fontId="26" fillId="7" borderId="56" xfId="0" applyNumberFormat="1" applyFont="1" applyFill="1" applyBorder="1" applyAlignment="1">
      <alignment vertical="center"/>
    </xf>
    <xf numFmtId="4" fontId="26" fillId="7" borderId="61" xfId="0" applyNumberFormat="1" applyFont="1" applyFill="1" applyBorder="1" applyAlignment="1">
      <alignment vertical="center"/>
    </xf>
    <xf numFmtId="14" fontId="32" fillId="7" borderId="55" xfId="0" applyNumberFormat="1" applyFont="1" applyFill="1" applyBorder="1" applyAlignment="1">
      <alignment vertical="center"/>
    </xf>
    <xf numFmtId="14" fontId="32" fillId="7" borderId="60" xfId="0" applyNumberFormat="1" applyFont="1" applyFill="1" applyBorder="1" applyAlignment="1">
      <alignment horizontal="right" vertical="center"/>
    </xf>
    <xf numFmtId="0" fontId="31" fillId="0" borderId="0" xfId="0" applyFont="1"/>
    <xf numFmtId="0" fontId="26" fillId="7" borderId="20" xfId="0" applyFont="1" applyFill="1" applyBorder="1" applyAlignment="1">
      <alignment horizontal="center" vertical="center"/>
    </xf>
    <xf numFmtId="166" fontId="26" fillId="7" borderId="21" xfId="0" applyNumberFormat="1" applyFont="1" applyFill="1" applyBorder="1" applyAlignment="1">
      <alignment horizontal="left" vertical="center"/>
    </xf>
    <xf numFmtId="167" fontId="26" fillId="7" borderId="47" xfId="0" applyNumberFormat="1" applyFont="1" applyFill="1" applyBorder="1"/>
    <xf numFmtId="0" fontId="26" fillId="7" borderId="48" xfId="0" applyFont="1" applyFill="1" applyBorder="1" applyAlignment="1">
      <alignment horizontal="center"/>
    </xf>
    <xf numFmtId="168" fontId="26" fillId="7" borderId="48" xfId="0" applyNumberFormat="1" applyFont="1" applyFill="1" applyBorder="1" applyAlignment="1">
      <alignment horizontal="left"/>
    </xf>
    <xf numFmtId="0" fontId="26" fillId="7" borderId="49" xfId="0" applyFont="1" applyFill="1" applyBorder="1"/>
    <xf numFmtId="0" fontId="26" fillId="7" borderId="5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/>
    </xf>
    <xf numFmtId="166" fontId="26" fillId="7" borderId="66" xfId="0" applyNumberFormat="1" applyFont="1" applyFill="1" applyBorder="1" applyAlignment="1">
      <alignment vertical="center"/>
    </xf>
    <xf numFmtId="169" fontId="26" fillId="7" borderId="67" xfId="0" applyNumberFormat="1" applyFont="1" applyFill="1" applyBorder="1" applyAlignment="1">
      <alignment vertical="center"/>
    </xf>
    <xf numFmtId="165" fontId="26" fillId="7" borderId="66" xfId="0" applyNumberFormat="1" applyFont="1" applyFill="1" applyBorder="1" applyAlignment="1">
      <alignment vertical="center"/>
    </xf>
    <xf numFmtId="169" fontId="26" fillId="7" borderId="14" xfId="0" applyNumberFormat="1" applyFont="1" applyFill="1" applyBorder="1" applyAlignment="1">
      <alignment vertical="center"/>
    </xf>
    <xf numFmtId="165" fontId="26" fillId="7" borderId="71" xfId="0" applyNumberFormat="1" applyFont="1" applyFill="1" applyBorder="1" applyAlignment="1">
      <alignment vertical="center"/>
    </xf>
    <xf numFmtId="169" fontId="26" fillId="7" borderId="17" xfId="0" applyNumberFormat="1" applyFont="1" applyFill="1" applyBorder="1" applyAlignment="1">
      <alignment vertical="center"/>
    </xf>
    <xf numFmtId="169" fontId="26" fillId="7" borderId="72" xfId="0" applyNumberFormat="1" applyFont="1" applyFill="1" applyBorder="1" applyAlignment="1">
      <alignment vertical="center"/>
    </xf>
    <xf numFmtId="0" fontId="26" fillId="7" borderId="38" xfId="0" applyFont="1" applyFill="1" applyBorder="1" applyAlignment="1">
      <alignment vertical="center"/>
    </xf>
    <xf numFmtId="0" fontId="26" fillId="7" borderId="39" xfId="0" applyFont="1" applyFill="1" applyBorder="1" applyAlignment="1">
      <alignment vertical="center"/>
    </xf>
    <xf numFmtId="0" fontId="26" fillId="7" borderId="40" xfId="0" applyFont="1" applyFill="1" applyBorder="1" applyAlignment="1">
      <alignment vertical="center"/>
    </xf>
    <xf numFmtId="0" fontId="26" fillId="7" borderId="47" xfId="0" applyFont="1" applyFill="1" applyBorder="1" applyAlignment="1">
      <alignment vertical="center"/>
    </xf>
    <xf numFmtId="0" fontId="26" fillId="7" borderId="48" xfId="0" applyFont="1" applyFill="1" applyBorder="1" applyAlignment="1">
      <alignment vertical="center"/>
    </xf>
    <xf numFmtId="0" fontId="26" fillId="7" borderId="49" xfId="0" applyFont="1" applyFill="1" applyBorder="1" applyAlignment="1">
      <alignment vertical="center"/>
    </xf>
    <xf numFmtId="0" fontId="32" fillId="6" borderId="140" xfId="0" applyFont="1" applyFill="1" applyBorder="1" applyAlignment="1">
      <alignment horizontal="center" wrapText="1"/>
    </xf>
    <xf numFmtId="0" fontId="32" fillId="6" borderId="123" xfId="0" applyFont="1" applyFill="1" applyBorder="1" applyAlignment="1">
      <alignment horizontal="center" wrapText="1"/>
    </xf>
    <xf numFmtId="0" fontId="32" fillId="6" borderId="122" xfId="0" applyFont="1" applyFill="1" applyBorder="1" applyAlignment="1">
      <alignment horizontal="center"/>
    </xf>
    <xf numFmtId="4" fontId="26" fillId="6" borderId="13" xfId="0" applyNumberFormat="1" applyFont="1" applyFill="1" applyBorder="1" applyAlignment="1">
      <alignment vertical="center"/>
    </xf>
    <xf numFmtId="166" fontId="26" fillId="6" borderId="14" xfId="0" applyNumberFormat="1" applyFont="1" applyFill="1" applyBorder="1" applyAlignment="1">
      <alignment vertical="center"/>
    </xf>
    <xf numFmtId="4" fontId="26" fillId="6" borderId="14" xfId="0" applyNumberFormat="1" applyFont="1" applyFill="1" applyBorder="1" applyAlignment="1">
      <alignment vertical="center"/>
    </xf>
    <xf numFmtId="4" fontId="26" fillId="6" borderId="15" xfId="0" applyNumberFormat="1" applyFont="1" applyFill="1" applyBorder="1" applyAlignment="1">
      <alignment vertical="center"/>
    </xf>
    <xf numFmtId="4" fontId="26" fillId="6" borderId="16" xfId="0" applyNumberFormat="1" applyFont="1" applyFill="1" applyBorder="1" applyAlignment="1">
      <alignment vertical="center"/>
    </xf>
    <xf numFmtId="4" fontId="26" fillId="6" borderId="17" xfId="0" applyNumberFormat="1" applyFont="1" applyFill="1" applyBorder="1" applyAlignment="1">
      <alignment vertical="center"/>
    </xf>
    <xf numFmtId="4" fontId="26" fillId="6" borderId="18" xfId="0" applyNumberFormat="1" applyFont="1" applyFill="1" applyBorder="1" applyAlignment="1">
      <alignment vertical="center"/>
    </xf>
    <xf numFmtId="0" fontId="26" fillId="5" borderId="87" xfId="0" applyFont="1" applyFill="1" applyBorder="1" applyAlignment="1">
      <alignment vertical="center"/>
    </xf>
    <xf numFmtId="10" fontId="26" fillId="8" borderId="46" xfId="0" applyNumberFormat="1" applyFont="1" applyFill="1" applyBorder="1" applyAlignment="1">
      <alignment vertical="center"/>
    </xf>
    <xf numFmtId="0" fontId="33" fillId="10" borderId="125" xfId="0" applyFont="1" applyFill="1" applyBorder="1" applyAlignment="1">
      <alignment vertical="center"/>
    </xf>
    <xf numFmtId="0" fontId="33" fillId="10" borderId="126" xfId="0" applyFont="1" applyFill="1" applyBorder="1" applyAlignment="1">
      <alignment vertical="center"/>
    </xf>
    <xf numFmtId="9" fontId="34" fillId="10" borderId="127" xfId="0" applyNumberFormat="1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26" fillId="7" borderId="32" xfId="0" applyFont="1" applyFill="1" applyBorder="1" applyAlignment="1">
      <alignment horizontal="center" vertical="center" wrapText="1"/>
    </xf>
    <xf numFmtId="0" fontId="26" fillId="8" borderId="33" xfId="0" applyFont="1" applyFill="1" applyBorder="1"/>
    <xf numFmtId="0" fontId="26" fillId="8" borderId="34" xfId="0" applyFont="1" applyFill="1" applyBorder="1"/>
    <xf numFmtId="0" fontId="3" fillId="0" borderId="35" xfId="0" applyFont="1" applyBorder="1" applyAlignment="1">
      <alignment horizontal="left" vertical="center"/>
    </xf>
    <xf numFmtId="0" fontId="2" fillId="0" borderId="36" xfId="0" applyFont="1" applyBorder="1"/>
    <xf numFmtId="0" fontId="3" fillId="0" borderId="41" xfId="0" applyFont="1" applyBorder="1" applyAlignment="1">
      <alignment horizontal="left" vertical="center"/>
    </xf>
    <xf numFmtId="0" fontId="2" fillId="0" borderId="42" xfId="0" applyFont="1" applyBorder="1"/>
    <xf numFmtId="0" fontId="3" fillId="0" borderId="44" xfId="0" applyFont="1" applyBorder="1" applyAlignment="1">
      <alignment horizontal="left" vertical="center"/>
    </xf>
    <xf numFmtId="0" fontId="2" fillId="0" borderId="45" xfId="0" applyFont="1" applyBorder="1"/>
    <xf numFmtId="0" fontId="26" fillId="8" borderId="44" xfId="0" applyFont="1" applyFill="1" applyBorder="1" applyAlignment="1">
      <alignment horizontal="left" vertical="center" wrapText="1"/>
    </xf>
    <xf numFmtId="0" fontId="27" fillId="8" borderId="45" xfId="0" applyFont="1" applyFill="1" applyBorder="1"/>
    <xf numFmtId="0" fontId="26" fillId="7" borderId="50" xfId="0" applyFont="1" applyFill="1" applyBorder="1" applyAlignment="1">
      <alignment horizontal="center" vertical="center" wrapText="1"/>
    </xf>
    <xf numFmtId="0" fontId="27" fillId="8" borderId="51" xfId="0" applyFont="1" applyFill="1" applyBorder="1"/>
    <xf numFmtId="0" fontId="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8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4" fontId="26" fillId="7" borderId="32" xfId="0" applyNumberFormat="1" applyFont="1" applyFill="1" applyBorder="1" applyAlignment="1">
      <alignment horizontal="center"/>
    </xf>
    <xf numFmtId="0" fontId="27" fillId="8" borderId="33" xfId="0" applyFont="1" applyFill="1" applyBorder="1"/>
    <xf numFmtId="0" fontId="27" fillId="8" borderId="34" xfId="0" applyFont="1" applyFill="1" applyBorder="1"/>
    <xf numFmtId="0" fontId="3" fillId="0" borderId="0" xfId="0" applyFont="1" applyAlignment="1">
      <alignment horizontal="center" vertical="center"/>
    </xf>
    <xf numFmtId="0" fontId="26" fillId="7" borderId="62" xfId="0" quotePrefix="1" applyFont="1" applyFill="1" applyBorder="1" applyAlignment="1">
      <alignment horizontal="center" vertical="center"/>
    </xf>
    <xf numFmtId="0" fontId="27" fillId="8" borderId="63" xfId="0" applyFont="1" applyFill="1" applyBorder="1"/>
    <xf numFmtId="0" fontId="27" fillId="8" borderId="64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vertical="center"/>
    </xf>
    <xf numFmtId="0" fontId="4" fillId="3" borderId="44" xfId="0" applyFont="1" applyFill="1" applyBorder="1" applyAlignment="1">
      <alignment horizontal="center" vertical="center" wrapText="1"/>
    </xf>
    <xf numFmtId="0" fontId="2" fillId="0" borderId="69" xfId="0" applyFont="1" applyBorder="1" applyAlignment="1">
      <alignment vertical="center"/>
    </xf>
    <xf numFmtId="164" fontId="8" fillId="0" borderId="73" xfId="0" applyNumberFormat="1" applyFont="1" applyBorder="1" applyAlignment="1">
      <alignment horizontal="center"/>
    </xf>
    <xf numFmtId="0" fontId="2" fillId="0" borderId="74" xfId="0" applyFont="1" applyBorder="1"/>
    <xf numFmtId="0" fontId="4" fillId="3" borderId="52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2" fillId="0" borderId="78" xfId="0" applyFont="1" applyBorder="1"/>
    <xf numFmtId="0" fontId="2" fillId="0" borderId="79" xfId="0" applyFont="1" applyBorder="1"/>
    <xf numFmtId="164" fontId="3" fillId="0" borderId="81" xfId="0" applyNumberFormat="1" applyFont="1" applyBorder="1" applyAlignment="1">
      <alignment horizontal="center" vertical="center"/>
    </xf>
    <xf numFmtId="4" fontId="3" fillId="0" borderId="73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horizontal="center" wrapText="1"/>
    </xf>
    <xf numFmtId="0" fontId="26" fillId="7" borderId="81" xfId="0" applyFont="1" applyFill="1" applyBorder="1" applyAlignment="1">
      <alignment horizontal="center" wrapText="1"/>
    </xf>
    <xf numFmtId="0" fontId="27" fillId="8" borderId="74" xfId="0" applyFont="1" applyFill="1" applyBorder="1"/>
    <xf numFmtId="4" fontId="26" fillId="7" borderId="82" xfId="0" applyNumberFormat="1" applyFont="1" applyFill="1" applyBorder="1" applyAlignment="1">
      <alignment horizontal="right" vertical="center"/>
    </xf>
    <xf numFmtId="0" fontId="27" fillId="8" borderId="54" xfId="0" applyFont="1" applyFill="1" applyBorder="1" applyAlignment="1">
      <alignment vertical="center"/>
    </xf>
    <xf numFmtId="4" fontId="7" fillId="0" borderId="83" xfId="0" applyNumberFormat="1" applyFont="1" applyBorder="1" applyAlignment="1">
      <alignment horizontal="right" vertical="center"/>
    </xf>
    <xf numFmtId="4" fontId="7" fillId="0" borderId="65" xfId="0" applyNumberFormat="1" applyFont="1" applyBorder="1" applyAlignment="1">
      <alignment horizontal="right" vertical="center"/>
    </xf>
    <xf numFmtId="4" fontId="26" fillId="7" borderId="83" xfId="0" applyNumberFormat="1" applyFont="1" applyFill="1" applyBorder="1" applyAlignment="1">
      <alignment horizontal="right" vertical="center"/>
    </xf>
    <xf numFmtId="0" fontId="27" fillId="8" borderId="65" xfId="0" applyFont="1" applyFill="1" applyBorder="1" applyAlignment="1">
      <alignment vertical="center"/>
    </xf>
    <xf numFmtId="4" fontId="7" fillId="0" borderId="8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7" fillId="0" borderId="86" xfId="0" applyNumberFormat="1" applyFont="1" applyBorder="1" applyAlignment="1">
      <alignment horizontal="right" vertical="center"/>
    </xf>
    <xf numFmtId="164" fontId="3" fillId="0" borderId="88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vertical="center"/>
    </xf>
    <xf numFmtId="0" fontId="28" fillId="7" borderId="62" xfId="0" quotePrefix="1" applyFont="1" applyFill="1" applyBorder="1" applyAlignment="1">
      <alignment horizontal="center" vertical="center"/>
    </xf>
    <xf numFmtId="0" fontId="28" fillId="8" borderId="63" xfId="0" applyFont="1" applyFill="1" applyBorder="1"/>
    <xf numFmtId="0" fontId="28" fillId="8" borderId="64" xfId="0" applyFont="1" applyFill="1" applyBorder="1"/>
    <xf numFmtId="4" fontId="24" fillId="7" borderId="92" xfId="0" applyNumberFormat="1" applyFont="1" applyFill="1" applyBorder="1" applyAlignment="1">
      <alignment horizontal="center"/>
    </xf>
    <xf numFmtId="0" fontId="25" fillId="8" borderId="93" xfId="0" applyFont="1" applyFill="1" applyBorder="1"/>
    <xf numFmtId="0" fontId="25" fillId="8" borderId="94" xfId="0" applyFont="1" applyFill="1" applyBorder="1"/>
    <xf numFmtId="164" fontId="26" fillId="7" borderId="90" xfId="0" applyNumberFormat="1" applyFont="1" applyFill="1" applyBorder="1" applyAlignment="1">
      <alignment horizontal="center" vertical="center"/>
    </xf>
    <xf numFmtId="0" fontId="27" fillId="8" borderId="91" xfId="0" applyFont="1" applyFill="1" applyBorder="1" applyAlignment="1">
      <alignment vertical="center"/>
    </xf>
    <xf numFmtId="4" fontId="24" fillId="7" borderId="32" xfId="0" applyNumberFormat="1" applyFont="1" applyFill="1" applyBorder="1" applyAlignment="1">
      <alignment horizontal="center"/>
    </xf>
    <xf numFmtId="0" fontId="25" fillId="8" borderId="33" xfId="0" applyFont="1" applyFill="1" applyBorder="1"/>
    <xf numFmtId="0" fontId="25" fillId="8" borderId="34" xfId="0" applyFont="1" applyFill="1" applyBorder="1"/>
    <xf numFmtId="169" fontId="3" fillId="0" borderId="96" xfId="0" applyNumberFormat="1" applyFont="1" applyBorder="1" applyAlignment="1">
      <alignment horizontal="center" wrapText="1"/>
    </xf>
    <xf numFmtId="0" fontId="2" fillId="0" borderId="97" xfId="0" applyFont="1" applyBorder="1"/>
    <xf numFmtId="169" fontId="4" fillId="3" borderId="82" xfId="0" applyNumberFormat="1" applyFont="1" applyFill="1" applyBorder="1" applyAlignment="1">
      <alignment horizontal="center" vertical="center" shrinkToFit="1"/>
    </xf>
    <xf numFmtId="0" fontId="2" fillId="0" borderId="54" xfId="0" applyFont="1" applyBorder="1"/>
    <xf numFmtId="169" fontId="4" fillId="3" borderId="83" xfId="0" applyNumberFormat="1" applyFont="1" applyFill="1" applyBorder="1" applyAlignment="1">
      <alignment horizontal="center" vertical="center" shrinkToFit="1"/>
    </xf>
    <xf numFmtId="0" fontId="2" fillId="0" borderId="65" xfId="0" applyFont="1" applyBorder="1"/>
    <xf numFmtId="169" fontId="4" fillId="3" borderId="86" xfId="0" applyNumberFormat="1" applyFont="1" applyFill="1" applyBorder="1" applyAlignment="1">
      <alignment horizontal="center" vertical="center" shrinkToFit="1"/>
    </xf>
    <xf numFmtId="0" fontId="2" fillId="0" borderId="59" xfId="0" applyFont="1" applyBorder="1"/>
    <xf numFmtId="0" fontId="3" fillId="0" borderId="82" xfId="0" applyFont="1" applyBorder="1" applyAlignment="1">
      <alignment horizontal="center"/>
    </xf>
    <xf numFmtId="169" fontId="27" fillId="7" borderId="106" xfId="0" applyNumberFormat="1" applyFont="1" applyFill="1" applyBorder="1" applyAlignment="1">
      <alignment horizontal="center" vertical="center"/>
    </xf>
    <xf numFmtId="0" fontId="27" fillId="8" borderId="109" xfId="0" applyFont="1" applyFill="1" applyBorder="1" applyAlignment="1">
      <alignment vertical="center"/>
    </xf>
    <xf numFmtId="0" fontId="27" fillId="8" borderId="113" xfId="0" applyFont="1" applyFill="1" applyBorder="1" applyAlignment="1">
      <alignment vertical="center"/>
    </xf>
    <xf numFmtId="169" fontId="27" fillId="7" borderId="107" xfId="0" applyNumberFormat="1" applyFont="1" applyFill="1" applyBorder="1" applyAlignment="1">
      <alignment horizontal="center" vertical="center"/>
    </xf>
    <xf numFmtId="0" fontId="27" fillId="8" borderId="110" xfId="0" applyFont="1" applyFill="1" applyBorder="1" applyAlignment="1">
      <alignment vertical="center"/>
    </xf>
    <xf numFmtId="0" fontId="27" fillId="8" borderId="114" xfId="0" applyFont="1" applyFill="1" applyBorder="1" applyAlignment="1">
      <alignment vertical="center"/>
    </xf>
    <xf numFmtId="0" fontId="3" fillId="0" borderId="86" xfId="0" applyFont="1" applyBorder="1" applyAlignment="1">
      <alignment horizontal="center"/>
    </xf>
    <xf numFmtId="164" fontId="8" fillId="0" borderId="116" xfId="0" applyNumberFormat="1" applyFont="1" applyBorder="1" applyAlignment="1">
      <alignment horizontal="center" wrapText="1"/>
    </xf>
    <xf numFmtId="0" fontId="2" fillId="0" borderId="117" xfId="0" applyFont="1" applyBorder="1"/>
    <xf numFmtId="0" fontId="2" fillId="0" borderId="118" xfId="0" applyFont="1" applyBorder="1"/>
    <xf numFmtId="0" fontId="2" fillId="0" borderId="119" xfId="0" applyFont="1" applyBorder="1"/>
    <xf numFmtId="0" fontId="2" fillId="0" borderId="120" xfId="0" applyFont="1" applyBorder="1"/>
    <xf numFmtId="0" fontId="2" fillId="0" borderId="121" xfId="0" applyFont="1" applyBorder="1"/>
    <xf numFmtId="0" fontId="3" fillId="0" borderId="129" xfId="0" applyFont="1" applyBorder="1" applyAlignment="1">
      <alignment horizontal="center"/>
    </xf>
    <xf numFmtId="0" fontId="2" fillId="0" borderId="130" xfId="0" applyFont="1" applyBorder="1"/>
    <xf numFmtId="0" fontId="3" fillId="0" borderId="129" xfId="0" applyFont="1" applyBorder="1" applyAlignment="1">
      <alignment horizontal="center" wrapText="1"/>
    </xf>
    <xf numFmtId="0" fontId="4" fillId="3" borderId="83" xfId="0" applyFont="1" applyFill="1" applyBorder="1" applyAlignment="1">
      <alignment horizontal="left" vertical="center" wrapText="1"/>
    </xf>
    <xf numFmtId="4" fontId="4" fillId="3" borderId="83" xfId="0" applyNumberFormat="1" applyFont="1" applyFill="1" applyBorder="1" applyAlignment="1">
      <alignment horizontal="center" vertical="center" shrinkToFit="1"/>
    </xf>
    <xf numFmtId="0" fontId="4" fillId="3" borderId="136" xfId="0" applyFont="1" applyFill="1" applyBorder="1" applyAlignment="1">
      <alignment horizontal="left" vertical="center" wrapText="1"/>
    </xf>
    <xf numFmtId="0" fontId="2" fillId="0" borderId="137" xfId="0" applyFont="1" applyBorder="1" applyAlignment="1">
      <alignment vertical="center"/>
    </xf>
    <xf numFmtId="4" fontId="4" fillId="3" borderId="136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ED3C8"/>
      <color rgb="FFD90D2A"/>
      <color rgb="FF2E66B8"/>
      <color rgb="FF9A2EB8"/>
      <color rgb="FF53938D"/>
      <color rgb="FF61603E"/>
      <color rgb="FFFBA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  <sheetView workbookViewId="1"/>
  </sheetViews>
  <sheetFormatPr defaultColWidth="12.5703125" defaultRowHeight="15" customHeight="1" x14ac:dyDescent="0.2"/>
  <cols>
    <col min="1" max="1" width="65.42578125" customWidth="1"/>
    <col min="2" max="26" width="8.5703125" customWidth="1"/>
  </cols>
  <sheetData>
    <row r="1" spans="1:1" ht="12.75" customHeight="1" x14ac:dyDescent="0.2"/>
    <row r="2" spans="1:1" ht="12.75" customHeight="1" x14ac:dyDescent="0.2">
      <c r="A2" s="1" t="s">
        <v>0</v>
      </c>
    </row>
    <row r="3" spans="1:1" ht="12.75" customHeight="1" x14ac:dyDescent="0.25">
      <c r="A3" s="1" t="s">
        <v>1</v>
      </c>
    </row>
    <row r="4" spans="1:1" ht="12.75" customHeight="1" x14ac:dyDescent="0.2">
      <c r="A4" s="1" t="s">
        <v>2</v>
      </c>
    </row>
    <row r="5" spans="1:1" ht="12.75" customHeight="1" x14ac:dyDescent="0.25">
      <c r="A5" s="1" t="s">
        <v>3</v>
      </c>
    </row>
    <row r="6" spans="1:1" ht="12.75" customHeight="1" x14ac:dyDescent="0.2">
      <c r="A6" s="1" t="s">
        <v>4</v>
      </c>
    </row>
    <row r="7" spans="1:1" ht="12.75" customHeight="1" x14ac:dyDescent="0.2">
      <c r="A7" s="1" t="s">
        <v>5</v>
      </c>
    </row>
    <row r="8" spans="1:1" ht="12.75" customHeight="1" x14ac:dyDescent="0.2"/>
    <row r="9" spans="1:1" ht="12.75" customHeight="1" x14ac:dyDescent="0.2">
      <c r="A9" s="1" t="s">
        <v>6</v>
      </c>
    </row>
    <row r="10" spans="1:1" ht="12.75" customHeight="1" x14ac:dyDescent="0.2">
      <c r="A10" s="1" t="s">
        <v>7</v>
      </c>
    </row>
    <row r="11" spans="1:1" ht="12.75" customHeight="1" x14ac:dyDescent="0.2">
      <c r="A11" s="1" t="s">
        <v>8</v>
      </c>
    </row>
    <row r="12" spans="1:1" ht="12.75" customHeight="1" x14ac:dyDescent="0.2"/>
    <row r="13" spans="1:1" ht="12.75" customHeight="1" x14ac:dyDescent="0.2">
      <c r="A13" s="1" t="s">
        <v>9</v>
      </c>
    </row>
    <row r="14" spans="1:1" ht="12.75" customHeight="1" x14ac:dyDescent="0.2">
      <c r="A14" s="1" t="s">
        <v>10</v>
      </c>
    </row>
    <row r="15" spans="1:1" ht="12.75" customHeight="1" x14ac:dyDescent="0.2"/>
    <row r="16" spans="1:1" ht="5.25" customHeight="1" x14ac:dyDescent="0.2">
      <c r="A16" s="2"/>
    </row>
    <row r="17" spans="1:1" ht="12.75" customHeight="1" x14ac:dyDescent="0.2"/>
    <row r="18" spans="1:1" ht="12.75" customHeight="1" x14ac:dyDescent="0.2">
      <c r="A18" s="1" t="s">
        <v>11</v>
      </c>
    </row>
    <row r="19" spans="1:1" ht="12.75" customHeight="1" x14ac:dyDescent="0.2">
      <c r="A19" s="1" t="s">
        <v>12</v>
      </c>
    </row>
    <row r="20" spans="1:1" ht="12.75" customHeight="1" x14ac:dyDescent="0.2">
      <c r="A20" s="1" t="s">
        <v>13</v>
      </c>
    </row>
    <row r="21" spans="1:1" ht="12.75" customHeight="1" x14ac:dyDescent="0.2">
      <c r="A21" s="1" t="s">
        <v>14</v>
      </c>
    </row>
    <row r="22" spans="1:1" ht="12.75" customHeight="1" x14ac:dyDescent="0.2">
      <c r="A22" s="1" t="s">
        <v>15</v>
      </c>
    </row>
    <row r="23" spans="1:1" ht="12.75" customHeight="1" x14ac:dyDescent="0.2"/>
    <row r="24" spans="1:1" ht="12.75" customHeight="1" x14ac:dyDescent="0.2"/>
    <row r="25" spans="1:1" ht="5.25" customHeight="1" x14ac:dyDescent="0.2">
      <c r="A25" s="2"/>
    </row>
    <row r="26" spans="1:1" ht="12.75" customHeight="1" x14ac:dyDescent="0.2">
      <c r="A26" s="3" t="s">
        <v>16</v>
      </c>
    </row>
    <row r="27" spans="1:1" ht="39" customHeight="1" x14ac:dyDescent="0.2">
      <c r="A27" s="3" t="s">
        <v>17</v>
      </c>
    </row>
    <row r="28" spans="1:1" ht="37.5" customHeight="1" x14ac:dyDescent="0.2">
      <c r="A28" s="3" t="s">
        <v>18</v>
      </c>
    </row>
    <row r="29" spans="1:1" ht="12.75" customHeight="1" x14ac:dyDescent="0.2">
      <c r="A29" s="3" t="s">
        <v>19</v>
      </c>
    </row>
    <row r="30" spans="1:1" ht="5.25" customHeight="1" x14ac:dyDescent="0.2">
      <c r="A30" s="2"/>
    </row>
    <row r="31" spans="1:1" ht="36.75" customHeight="1" x14ac:dyDescent="0.2">
      <c r="A31" s="3" t="s">
        <v>20</v>
      </c>
    </row>
    <row r="32" spans="1:1" ht="42" customHeight="1" x14ac:dyDescent="0.2">
      <c r="A32" s="3" t="s">
        <v>21</v>
      </c>
    </row>
    <row r="33" spans="1:1" ht="66.75" customHeight="1" x14ac:dyDescent="0.2">
      <c r="A33" s="3" t="s">
        <v>22</v>
      </c>
    </row>
    <row r="34" spans="1:1" ht="6" customHeight="1" x14ac:dyDescent="0.2">
      <c r="A34" s="2"/>
    </row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  <sheetView workbookViewId="1">
      <selection sqref="A1:E1"/>
    </sheetView>
  </sheetViews>
  <sheetFormatPr defaultColWidth="12.5703125" defaultRowHeight="15" customHeight="1" x14ac:dyDescent="0.2"/>
  <cols>
    <col min="1" max="1" width="17.5703125" customWidth="1"/>
    <col min="2" max="2" width="31.140625" customWidth="1"/>
    <col min="3" max="3" width="9" customWidth="1"/>
    <col min="4" max="4" width="26.28515625" customWidth="1"/>
    <col min="5" max="5" width="59.140625" customWidth="1"/>
    <col min="6" max="26" width="8.5703125" customWidth="1"/>
  </cols>
  <sheetData>
    <row r="1" spans="1:5" ht="12.75" customHeight="1" x14ac:dyDescent="0.2">
      <c r="A1" s="266" t="s">
        <v>23</v>
      </c>
      <c r="B1" s="267"/>
      <c r="C1" s="267"/>
      <c r="D1" s="267"/>
      <c r="E1" s="268"/>
    </row>
    <row r="2" spans="1:5" ht="30" customHeight="1" x14ac:dyDescent="0.2">
      <c r="A2" s="4" t="s">
        <v>24</v>
      </c>
      <c r="B2" s="269" t="s">
        <v>25</v>
      </c>
      <c r="C2" s="270"/>
      <c r="D2" s="5" t="s">
        <v>26</v>
      </c>
      <c r="E2" s="6" t="s">
        <v>27</v>
      </c>
    </row>
    <row r="3" spans="1:5" ht="12.75" customHeight="1" x14ac:dyDescent="0.2">
      <c r="A3" s="7" t="s">
        <v>28</v>
      </c>
      <c r="B3" s="8" t="s">
        <v>29</v>
      </c>
      <c r="C3" s="8" t="s">
        <v>30</v>
      </c>
      <c r="D3" s="8" t="s">
        <v>31</v>
      </c>
      <c r="E3" s="9" t="s">
        <v>32</v>
      </c>
    </row>
    <row r="4" spans="1:5" ht="57" customHeight="1" x14ac:dyDescent="0.2">
      <c r="A4" s="10" t="s">
        <v>33</v>
      </c>
      <c r="B4" s="11" t="s">
        <v>34</v>
      </c>
      <c r="C4" s="11" t="s">
        <v>30</v>
      </c>
      <c r="D4" s="11" t="s">
        <v>35</v>
      </c>
      <c r="E4" s="12" t="s">
        <v>36</v>
      </c>
    </row>
    <row r="5" spans="1:5" ht="28.5" customHeight="1" x14ac:dyDescent="0.2">
      <c r="A5" s="10" t="s">
        <v>37</v>
      </c>
      <c r="B5" s="11" t="s">
        <v>38</v>
      </c>
      <c r="C5" s="11" t="s">
        <v>39</v>
      </c>
      <c r="D5" s="11" t="s">
        <v>40</v>
      </c>
      <c r="E5" s="12" t="s">
        <v>41</v>
      </c>
    </row>
    <row r="6" spans="1:5" ht="12.75" customHeight="1" x14ac:dyDescent="0.2">
      <c r="A6" s="13" t="s">
        <v>42</v>
      </c>
      <c r="B6" s="14" t="s">
        <v>38</v>
      </c>
      <c r="C6" s="14" t="s">
        <v>39</v>
      </c>
      <c r="D6" s="14" t="s">
        <v>40</v>
      </c>
      <c r="E6" s="15" t="s">
        <v>43</v>
      </c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B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1"/>
  <sheetViews>
    <sheetView topLeftCell="A3" workbookViewId="0">
      <selection activeCell="H9" sqref="H9"/>
    </sheetView>
    <sheetView workbookViewId="1">
      <selection activeCell="M4" sqref="M4"/>
    </sheetView>
  </sheetViews>
  <sheetFormatPr defaultColWidth="12.5703125" defaultRowHeight="15" customHeight="1" x14ac:dyDescent="0.2"/>
  <cols>
    <col min="1" max="1" width="5.42578125" customWidth="1"/>
    <col min="2" max="5" width="9.42578125" customWidth="1"/>
    <col min="6" max="6" width="10.140625" customWidth="1"/>
    <col min="7" max="7" width="11.42578125" customWidth="1"/>
    <col min="8" max="8" width="10.42578125" customWidth="1"/>
    <col min="9" max="9" width="10.140625" customWidth="1"/>
    <col min="10" max="12" width="9.42578125" customWidth="1"/>
    <col min="13" max="13" width="11" customWidth="1"/>
    <col min="14" max="15" width="8.5703125" customWidth="1"/>
    <col min="16" max="16" width="15" customWidth="1"/>
    <col min="17" max="17" width="14" customWidth="1"/>
    <col min="18" max="26" width="8.5703125" customWidth="1"/>
  </cols>
  <sheetData>
    <row r="2" spans="1:26" ht="24" customHeight="1" x14ac:dyDescent="0.2">
      <c r="A2" s="163" t="s">
        <v>44</v>
      </c>
      <c r="B2" s="164"/>
      <c r="C2" s="164"/>
      <c r="D2" s="164"/>
      <c r="E2" s="164"/>
      <c r="F2" s="164"/>
      <c r="G2" s="164"/>
      <c r="H2" s="164"/>
      <c r="I2" s="164"/>
      <c r="J2" s="165"/>
    </row>
    <row r="5" spans="1:26" ht="24.75" customHeight="1" x14ac:dyDescent="0.2">
      <c r="A5" s="16"/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52</v>
      </c>
      <c r="J5" s="17" t="s">
        <v>53</v>
      </c>
      <c r="K5" s="17" t="s">
        <v>54</v>
      </c>
      <c r="L5" s="17" t="s">
        <v>55</v>
      </c>
      <c r="M5" s="18" t="s">
        <v>56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.75" customHeight="1" x14ac:dyDescent="0.2">
      <c r="A6" s="20">
        <v>2022</v>
      </c>
      <c r="B6" s="21">
        <v>1129.03</v>
      </c>
      <c r="C6" s="21">
        <v>1210.5999999999999</v>
      </c>
      <c r="D6" s="21">
        <v>1321.9</v>
      </c>
      <c r="E6" s="21">
        <v>1423.27</v>
      </c>
      <c r="F6" s="21">
        <v>1548.01</v>
      </c>
      <c r="G6" s="21">
        <v>1652.75</v>
      </c>
      <c r="H6" s="21">
        <v>1738.21</v>
      </c>
      <c r="I6" s="21">
        <v>1780.05</v>
      </c>
      <c r="J6" s="21">
        <v>1865.09</v>
      </c>
      <c r="K6" s="21">
        <v>2011.13</v>
      </c>
      <c r="L6" s="21">
        <v>2026.08</v>
      </c>
      <c r="M6" s="22">
        <v>2021.19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.75" customHeight="1" x14ac:dyDescent="0.2">
      <c r="A7" s="23">
        <v>2023</v>
      </c>
      <c r="B7" s="24">
        <v>2105.17</v>
      </c>
      <c r="C7" s="24">
        <v>2138.04</v>
      </c>
      <c r="D7" s="24">
        <v>2147.44</v>
      </c>
      <c r="E7" s="24">
        <v>2164.94</v>
      </c>
      <c r="F7" s="24">
        <v>2179.02</v>
      </c>
      <c r="G7" s="24">
        <v>2320.7199999999998</v>
      </c>
      <c r="H7" s="24">
        <v>2511.75</v>
      </c>
      <c r="I7" s="24">
        <v>2659.6</v>
      </c>
      <c r="J7" s="24">
        <v>2749.98</v>
      </c>
      <c r="K7" s="24">
        <v>2803.29</v>
      </c>
      <c r="L7" s="24">
        <v>2882.04</v>
      </c>
      <c r="M7" s="25">
        <v>2915.02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4.75" customHeight="1" x14ac:dyDescent="0.2">
      <c r="A8" s="23">
        <v>2024</v>
      </c>
      <c r="B8" s="24">
        <v>3035.59</v>
      </c>
      <c r="C8" s="24">
        <v>3149.03</v>
      </c>
      <c r="D8" s="24">
        <v>3252.79</v>
      </c>
      <c r="E8" s="24">
        <v>3369.98</v>
      </c>
      <c r="F8" s="24">
        <v>3435.96</v>
      </c>
      <c r="G8" s="24">
        <v>3483.25</v>
      </c>
      <c r="H8" s="24">
        <v>3550.88</v>
      </c>
      <c r="I8" s="24">
        <v>3610.51</v>
      </c>
      <c r="J8" s="24">
        <v>3659.84</v>
      </c>
      <c r="K8" s="24"/>
      <c r="L8" s="24"/>
      <c r="M8" s="25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.75" customHeight="1" x14ac:dyDescent="0.2">
      <c r="A9" s="23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.75" customHeight="1" x14ac:dyDescent="0.2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2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.75" customHeight="1" x14ac:dyDescent="0.2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.75" customHeight="1" x14ac:dyDescent="0.2">
      <c r="A13" s="23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.75" customHeight="1" x14ac:dyDescent="0.2">
      <c r="A14" s="2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4.7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 x14ac:dyDescent="0.2">
      <c r="P16" s="19"/>
      <c r="Q16" s="19"/>
    </row>
    <row r="17" spans="1:26" ht="31.5" customHeight="1" x14ac:dyDescent="0.2">
      <c r="K17" s="271" t="s">
        <v>57</v>
      </c>
      <c r="L17" s="272"/>
      <c r="M17" s="273"/>
    </row>
    <row r="18" spans="1:26" ht="24.75" customHeight="1" x14ac:dyDescent="0.2">
      <c r="A18" s="274" t="s">
        <v>58</v>
      </c>
      <c r="B18" s="275"/>
      <c r="C18" s="275"/>
      <c r="D18" s="275"/>
      <c r="E18" s="275"/>
      <c r="F18" s="275"/>
      <c r="G18" s="31">
        <v>45565</v>
      </c>
      <c r="H18" s="19"/>
      <c r="I18" s="19"/>
      <c r="J18" s="19"/>
      <c r="K18" s="245">
        <f>YEAR(G18)</f>
        <v>2024</v>
      </c>
      <c r="L18" s="246">
        <f>MONTH(G18)</f>
        <v>9</v>
      </c>
      <c r="M18" s="247">
        <f>IF(L18&lt;=3,K18-1,K18)</f>
        <v>2024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.75" customHeight="1" x14ac:dyDescent="0.2">
      <c r="A19" s="276" t="s">
        <v>59</v>
      </c>
      <c r="B19" s="277"/>
      <c r="C19" s="277"/>
      <c r="D19" s="277"/>
      <c r="E19" s="277"/>
      <c r="F19" s="277"/>
      <c r="G19" s="32">
        <v>45473</v>
      </c>
      <c r="H19" s="19"/>
      <c r="I19" s="19"/>
      <c r="J19" s="19"/>
      <c r="K19" s="245">
        <f t="shared" ref="K19:K20" si="0">YEAR(G19)</f>
        <v>2024</v>
      </c>
      <c r="L19" s="246">
        <f t="shared" ref="L19:L20" si="1">MONTH(G19)</f>
        <v>6</v>
      </c>
      <c r="M19" s="24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75" customHeight="1" x14ac:dyDescent="0.2">
      <c r="A20" s="278" t="s">
        <v>60</v>
      </c>
      <c r="B20" s="279"/>
      <c r="C20" s="279"/>
      <c r="D20" s="279"/>
      <c r="E20" s="279"/>
      <c r="F20" s="279"/>
      <c r="G20" s="33">
        <v>45473</v>
      </c>
      <c r="H20" s="19"/>
      <c r="I20" s="19"/>
      <c r="J20" s="19"/>
      <c r="K20" s="248">
        <f t="shared" si="0"/>
        <v>2024</v>
      </c>
      <c r="L20" s="249">
        <f t="shared" si="1"/>
        <v>6</v>
      </c>
      <c r="M20" s="250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36.75" customHeight="1" x14ac:dyDescent="0.2">
      <c r="A21" s="280" t="s">
        <v>61</v>
      </c>
      <c r="B21" s="281"/>
      <c r="C21" s="281"/>
      <c r="D21" s="281"/>
      <c r="E21" s="281"/>
      <c r="F21" s="281"/>
      <c r="G21" s="262">
        <v>0.54820000000000002</v>
      </c>
      <c r="H21" s="19"/>
      <c r="I21" s="19"/>
      <c r="J21" s="19"/>
      <c r="K21" s="248"/>
      <c r="L21" s="249"/>
      <c r="M21" s="250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0" customHeight="1" thickTop="1" x14ac:dyDescent="0.2"/>
    <row r="23" spans="1:26" ht="12.75" customHeight="1" x14ac:dyDescent="0.2">
      <c r="B23" s="134"/>
      <c r="F23" s="34"/>
    </row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5">
    <mergeCell ref="K17:M17"/>
    <mergeCell ref="A18:F18"/>
    <mergeCell ref="A19:F19"/>
    <mergeCell ref="A20:F20"/>
    <mergeCell ref="A21:F21"/>
  </mergeCells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0"/>
  <sheetViews>
    <sheetView workbookViewId="0">
      <selection activeCell="E21" sqref="E21"/>
    </sheetView>
    <sheetView workbookViewId="1">
      <selection activeCell="R22" sqref="R22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6.5703125" customWidth="1"/>
    <col min="5" max="5" width="15.28515625" customWidth="1"/>
    <col min="6" max="6" width="17.5703125" customWidth="1"/>
    <col min="7" max="7" width="14.28515625" customWidth="1"/>
    <col min="8" max="8" width="2.28515625" customWidth="1"/>
    <col min="9" max="9" width="12.7109375" customWidth="1"/>
    <col min="10" max="10" width="2.140625" customWidth="1"/>
    <col min="11" max="11" width="9.28515625" customWidth="1"/>
    <col min="12" max="13" width="2.5703125" customWidth="1"/>
    <col min="14" max="14" width="8.140625" customWidth="1"/>
    <col min="15" max="15" width="3.28515625" customWidth="1"/>
    <col min="16" max="16" width="14" customWidth="1"/>
    <col min="17" max="26" width="8.5703125" customWidth="1"/>
  </cols>
  <sheetData>
    <row r="1" spans="1:14" ht="12.75" customHeight="1" x14ac:dyDescent="0.2">
      <c r="A1" s="35"/>
      <c r="B1" s="35"/>
      <c r="J1" s="36"/>
      <c r="K1" s="36"/>
      <c r="M1" s="35"/>
    </row>
    <row r="2" spans="1:14" ht="24.75" customHeight="1" x14ac:dyDescent="0.2">
      <c r="A2" s="163" t="s">
        <v>44</v>
      </c>
      <c r="B2" s="164"/>
      <c r="C2" s="164"/>
      <c r="D2" s="164"/>
      <c r="E2" s="165"/>
      <c r="I2" s="37"/>
      <c r="J2" s="36"/>
      <c r="K2" s="36"/>
      <c r="M2" s="35"/>
    </row>
    <row r="3" spans="1:14" ht="12.75" customHeight="1" x14ac:dyDescent="0.2">
      <c r="A3" s="35"/>
      <c r="B3" s="35"/>
      <c r="J3" s="36"/>
      <c r="K3" s="36"/>
      <c r="M3" s="35"/>
    </row>
    <row r="4" spans="1:14" ht="12.75" customHeight="1" x14ac:dyDescent="0.25">
      <c r="A4" s="38" t="s">
        <v>62</v>
      </c>
      <c r="B4" s="35"/>
      <c r="J4" s="36"/>
      <c r="K4" s="36"/>
      <c r="M4" s="35"/>
    </row>
    <row r="5" spans="1:14" ht="12.75" customHeight="1" x14ac:dyDescent="0.2">
      <c r="A5" s="35"/>
      <c r="B5" s="35"/>
      <c r="J5" s="36"/>
      <c r="K5" s="36"/>
      <c r="M5" s="35"/>
    </row>
    <row r="6" spans="1:14" ht="12.75" customHeight="1" x14ac:dyDescent="0.2">
      <c r="A6" s="35"/>
      <c r="B6" s="35"/>
      <c r="J6" s="36"/>
      <c r="K6" s="36"/>
      <c r="M6" s="35"/>
    </row>
    <row r="7" spans="1:14" ht="15" customHeight="1" x14ac:dyDescent="0.25">
      <c r="A7" s="35"/>
      <c r="B7" s="35"/>
      <c r="C7" s="39"/>
      <c r="F7" s="282" t="s">
        <v>63</v>
      </c>
      <c r="J7" s="36"/>
      <c r="K7" s="36"/>
      <c r="M7" s="35"/>
    </row>
    <row r="8" spans="1:14" ht="18" customHeight="1" x14ac:dyDescent="0.25">
      <c r="A8" s="35"/>
      <c r="B8" s="35"/>
      <c r="C8" s="39"/>
      <c r="F8" s="283"/>
      <c r="J8" s="36"/>
      <c r="K8" s="36"/>
      <c r="M8" s="35"/>
    </row>
    <row r="9" spans="1:14" s="147" customFormat="1" ht="20.100000000000001" customHeight="1" x14ac:dyDescent="0.2">
      <c r="A9" s="284" t="s">
        <v>64</v>
      </c>
      <c r="B9" s="285"/>
      <c r="C9" s="285"/>
      <c r="D9" s="286"/>
      <c r="E9" s="226">
        <f>KILAVUZ!G18</f>
        <v>45565</v>
      </c>
      <c r="F9" s="224">
        <f>VLOOKUP(KILAVUZ!K18,KILAVUZ!A5:M15,KILAVUZ!L18+1,0)</f>
        <v>3659.84</v>
      </c>
      <c r="J9" s="56"/>
      <c r="K9" s="56"/>
      <c r="M9" s="74"/>
    </row>
    <row r="10" spans="1:14" s="147" customFormat="1" ht="20.100000000000001" customHeight="1" x14ac:dyDescent="0.2">
      <c r="A10" s="287" t="s">
        <v>65</v>
      </c>
      <c r="B10" s="288"/>
      <c r="C10" s="288"/>
      <c r="D10" s="289"/>
      <c r="E10" s="227">
        <f>KILAVUZ!G19</f>
        <v>45473</v>
      </c>
      <c r="F10" s="225">
        <f>VLOOKUP(KILAVUZ!K19,KILAVUZ!A7:M16,KILAVUZ!L19+1,0)</f>
        <v>3483.25</v>
      </c>
      <c r="G10" s="149"/>
      <c r="J10" s="56"/>
      <c r="K10" s="150"/>
      <c r="M10" s="74"/>
    </row>
    <row r="11" spans="1:14" ht="12.75" customHeight="1" x14ac:dyDescent="0.2">
      <c r="A11" s="35"/>
      <c r="B11" s="35"/>
      <c r="J11" s="36"/>
      <c r="K11" s="36"/>
      <c r="M11" s="35"/>
    </row>
    <row r="12" spans="1:14" ht="12.75" customHeight="1" x14ac:dyDescent="0.2">
      <c r="A12" s="35"/>
      <c r="B12" s="35"/>
      <c r="J12" s="36"/>
      <c r="K12" s="36"/>
      <c r="M12" s="35"/>
    </row>
    <row r="13" spans="1:14" ht="12.75" customHeight="1" x14ac:dyDescent="0.25">
      <c r="A13" s="39" t="s">
        <v>66</v>
      </c>
      <c r="B13" s="35"/>
      <c r="J13" s="36"/>
      <c r="K13" s="36"/>
      <c r="M13" s="35"/>
    </row>
    <row r="14" spans="1:14" ht="12.75" customHeight="1" x14ac:dyDescent="0.25">
      <c r="A14" s="39"/>
      <c r="B14" s="35"/>
      <c r="J14" s="36"/>
      <c r="K14" s="36"/>
      <c r="M14" s="35"/>
    </row>
    <row r="15" spans="1:14" ht="12.75" customHeight="1" x14ac:dyDescent="0.2">
      <c r="C15" s="290" t="s">
        <v>64</v>
      </c>
      <c r="D15" s="291"/>
      <c r="E15" s="291"/>
      <c r="F15" s="291"/>
      <c r="G15" s="291"/>
      <c r="H15" s="35"/>
      <c r="I15" s="292">
        <f>F9</f>
        <v>3659.84</v>
      </c>
      <c r="J15" s="293"/>
      <c r="K15" s="293"/>
      <c r="L15" s="294"/>
      <c r="M15" s="228"/>
      <c r="N15" s="228"/>
    </row>
    <row r="16" spans="1:14" ht="12.75" customHeight="1" x14ac:dyDescent="0.2">
      <c r="A16" s="41" t="s">
        <v>67</v>
      </c>
      <c r="B16" s="42" t="s">
        <v>68</v>
      </c>
      <c r="C16" s="295" t="s">
        <v>69</v>
      </c>
      <c r="D16" s="291"/>
      <c r="E16" s="291"/>
      <c r="F16" s="291"/>
      <c r="G16" s="291"/>
      <c r="H16" s="19" t="s">
        <v>68</v>
      </c>
      <c r="I16" s="296" t="s">
        <v>70</v>
      </c>
      <c r="J16" s="297"/>
      <c r="K16" s="297"/>
      <c r="L16" s="298"/>
      <c r="M16" s="229" t="s">
        <v>68</v>
      </c>
      <c r="N16" s="230">
        <f>ROUND(I15/((I17+K17)/2),5)</f>
        <v>1.0247200000000001</v>
      </c>
    </row>
    <row r="17" spans="1:16" ht="12.75" customHeight="1" x14ac:dyDescent="0.2">
      <c r="B17" s="1"/>
      <c r="C17" s="290" t="s">
        <v>71</v>
      </c>
      <c r="D17" s="291"/>
      <c r="E17" s="291"/>
      <c r="F17" s="291"/>
      <c r="G17" s="291"/>
      <c r="H17" s="35"/>
      <c r="I17" s="231">
        <f>F9</f>
        <v>3659.84</v>
      </c>
      <c r="J17" s="232" t="s">
        <v>72</v>
      </c>
      <c r="K17" s="233">
        <f>F10</f>
        <v>3483.25</v>
      </c>
      <c r="L17" s="234" t="s">
        <v>73</v>
      </c>
      <c r="M17" s="228"/>
      <c r="N17" s="228"/>
      <c r="P17" s="35"/>
    </row>
    <row r="18" spans="1:16" ht="12.75" customHeight="1" x14ac:dyDescent="0.2">
      <c r="A18" s="35"/>
      <c r="B18" s="35"/>
      <c r="J18" s="36"/>
      <c r="K18" s="36"/>
      <c r="M18" s="35"/>
      <c r="N18" s="43"/>
    </row>
    <row r="19" spans="1:16" ht="12.75" customHeight="1" x14ac:dyDescent="0.2">
      <c r="A19" s="35"/>
      <c r="B19" s="35"/>
      <c r="J19" s="36"/>
      <c r="K19" s="36"/>
      <c r="M19" s="35"/>
    </row>
    <row r="20" spans="1:16" ht="39" customHeight="1" thickTop="1" thickBot="1" x14ac:dyDescent="0.25">
      <c r="A20" s="299" t="s">
        <v>74</v>
      </c>
      <c r="B20" s="270"/>
      <c r="C20" s="44" t="s">
        <v>75</v>
      </c>
      <c r="D20" s="45" t="s">
        <v>76</v>
      </c>
      <c r="E20" s="235" t="s">
        <v>77</v>
      </c>
      <c r="F20" s="236" t="s">
        <v>78</v>
      </c>
      <c r="G20" s="237" t="s">
        <v>79</v>
      </c>
    </row>
    <row r="21" spans="1:16" s="147" customFormat="1" ht="24.75" customHeight="1" thickTop="1" x14ac:dyDescent="0.2">
      <c r="A21" s="300"/>
      <c r="B21" s="301"/>
      <c r="C21" s="132"/>
      <c r="D21" s="146"/>
      <c r="E21" s="238" t="str">
        <f>IFERROR(ROUND(IF(D21&gt;0,$N$16,""),5),"")</f>
        <v/>
      </c>
      <c r="F21" s="176" t="str">
        <f t="shared" ref="F21:F35" si="0">IFERROR(D21*E21,"")</f>
        <v/>
      </c>
      <c r="G21" s="239" t="str">
        <f t="shared" ref="G21:G35" si="1">IFERROR(F21-D21,"")</f>
        <v/>
      </c>
      <c r="I21" s="148"/>
      <c r="K21" s="57"/>
    </row>
    <row r="22" spans="1:16" s="147" customFormat="1" ht="24.75" customHeight="1" x14ac:dyDescent="0.2">
      <c r="A22" s="300"/>
      <c r="B22" s="301"/>
      <c r="C22" s="46"/>
      <c r="D22" s="133"/>
      <c r="E22" s="240" t="str">
        <f>IFERROR(IF(D22&gt;0,$N$16,""),"")</f>
        <v/>
      </c>
      <c r="F22" s="241" t="str">
        <f t="shared" si="0"/>
        <v/>
      </c>
      <c r="G22" s="239" t="str">
        <f t="shared" si="1"/>
        <v/>
      </c>
    </row>
    <row r="23" spans="1:16" s="147" customFormat="1" ht="24.75" customHeight="1" x14ac:dyDescent="0.2">
      <c r="A23" s="300"/>
      <c r="B23" s="301"/>
      <c r="C23" s="46"/>
      <c r="D23" s="47"/>
      <c r="E23" s="240" t="str">
        <f t="shared" ref="E23:E35" si="2">IFERROR(IF(D23&gt;0,$N$16,""),"")</f>
        <v/>
      </c>
      <c r="F23" s="241" t="str">
        <f t="shared" si="0"/>
        <v/>
      </c>
      <c r="G23" s="239" t="str">
        <f t="shared" si="1"/>
        <v/>
      </c>
    </row>
    <row r="24" spans="1:16" s="147" customFormat="1" ht="24.75" customHeight="1" x14ac:dyDescent="0.2">
      <c r="A24" s="300"/>
      <c r="B24" s="301"/>
      <c r="C24" s="46"/>
      <c r="D24" s="47"/>
      <c r="E24" s="240" t="str">
        <f t="shared" si="2"/>
        <v/>
      </c>
      <c r="F24" s="241" t="str">
        <f t="shared" si="0"/>
        <v/>
      </c>
      <c r="G24" s="239" t="str">
        <f t="shared" si="1"/>
        <v/>
      </c>
    </row>
    <row r="25" spans="1:16" s="147" customFormat="1" ht="24.75" customHeight="1" x14ac:dyDescent="0.2">
      <c r="A25" s="300"/>
      <c r="B25" s="301"/>
      <c r="C25" s="46"/>
      <c r="D25" s="47"/>
      <c r="E25" s="240" t="str">
        <f t="shared" si="2"/>
        <v/>
      </c>
      <c r="F25" s="241" t="str">
        <f t="shared" si="0"/>
        <v/>
      </c>
      <c r="G25" s="239" t="str">
        <f t="shared" si="1"/>
        <v/>
      </c>
    </row>
    <row r="26" spans="1:16" s="147" customFormat="1" ht="24.75" customHeight="1" x14ac:dyDescent="0.2">
      <c r="A26" s="300"/>
      <c r="B26" s="301"/>
      <c r="C26" s="46"/>
      <c r="D26" s="47"/>
      <c r="E26" s="240" t="str">
        <f t="shared" si="2"/>
        <v/>
      </c>
      <c r="F26" s="241" t="str">
        <f t="shared" si="0"/>
        <v/>
      </c>
      <c r="G26" s="239" t="str">
        <f t="shared" si="1"/>
        <v/>
      </c>
    </row>
    <row r="27" spans="1:16" s="147" customFormat="1" ht="24.75" customHeight="1" x14ac:dyDescent="0.2">
      <c r="A27" s="300"/>
      <c r="B27" s="301"/>
      <c r="C27" s="46"/>
      <c r="D27" s="47"/>
      <c r="E27" s="240" t="str">
        <f t="shared" si="2"/>
        <v/>
      </c>
      <c r="F27" s="241" t="str">
        <f t="shared" si="0"/>
        <v/>
      </c>
      <c r="G27" s="239" t="str">
        <f t="shared" si="1"/>
        <v/>
      </c>
    </row>
    <row r="28" spans="1:16" s="147" customFormat="1" ht="24.75" customHeight="1" x14ac:dyDescent="0.2">
      <c r="A28" s="300"/>
      <c r="B28" s="301"/>
      <c r="C28" s="46"/>
      <c r="D28" s="47"/>
      <c r="E28" s="240" t="str">
        <f t="shared" si="2"/>
        <v/>
      </c>
      <c r="F28" s="241" t="str">
        <f t="shared" si="0"/>
        <v/>
      </c>
      <c r="G28" s="239" t="str">
        <f t="shared" si="1"/>
        <v/>
      </c>
    </row>
    <row r="29" spans="1:16" s="147" customFormat="1" ht="24.75" customHeight="1" x14ac:dyDescent="0.2">
      <c r="A29" s="300"/>
      <c r="B29" s="301"/>
      <c r="C29" s="46"/>
      <c r="D29" s="47"/>
      <c r="E29" s="240" t="str">
        <f t="shared" si="2"/>
        <v/>
      </c>
      <c r="F29" s="241" t="str">
        <f t="shared" si="0"/>
        <v/>
      </c>
      <c r="G29" s="239" t="str">
        <f t="shared" si="1"/>
        <v/>
      </c>
    </row>
    <row r="30" spans="1:16" s="147" customFormat="1" ht="24.75" customHeight="1" x14ac:dyDescent="0.2">
      <c r="A30" s="300"/>
      <c r="B30" s="301"/>
      <c r="C30" s="46"/>
      <c r="D30" s="47"/>
      <c r="E30" s="240" t="str">
        <f t="shared" si="2"/>
        <v/>
      </c>
      <c r="F30" s="241" t="str">
        <f t="shared" si="0"/>
        <v/>
      </c>
      <c r="G30" s="239" t="str">
        <f t="shared" si="1"/>
        <v/>
      </c>
    </row>
    <row r="31" spans="1:16" s="147" customFormat="1" ht="24.75" customHeight="1" x14ac:dyDescent="0.2">
      <c r="A31" s="300"/>
      <c r="B31" s="301"/>
      <c r="C31" s="46"/>
      <c r="D31" s="47"/>
      <c r="E31" s="240" t="str">
        <f t="shared" si="2"/>
        <v/>
      </c>
      <c r="F31" s="241" t="str">
        <f t="shared" si="0"/>
        <v/>
      </c>
      <c r="G31" s="239" t="str">
        <f t="shared" si="1"/>
        <v/>
      </c>
    </row>
    <row r="32" spans="1:16" s="147" customFormat="1" ht="24.75" customHeight="1" x14ac:dyDescent="0.2">
      <c r="A32" s="300"/>
      <c r="B32" s="301"/>
      <c r="C32" s="46"/>
      <c r="D32" s="47"/>
      <c r="E32" s="240" t="str">
        <f t="shared" si="2"/>
        <v/>
      </c>
      <c r="F32" s="241" t="str">
        <f t="shared" si="0"/>
        <v/>
      </c>
      <c r="G32" s="239" t="str">
        <f t="shared" si="1"/>
        <v/>
      </c>
    </row>
    <row r="33" spans="1:13" s="147" customFormat="1" ht="24.75" customHeight="1" x14ac:dyDescent="0.2">
      <c r="A33" s="300"/>
      <c r="B33" s="301"/>
      <c r="C33" s="46"/>
      <c r="D33" s="47"/>
      <c r="E33" s="240" t="str">
        <f t="shared" si="2"/>
        <v/>
      </c>
      <c r="F33" s="241" t="str">
        <f t="shared" si="0"/>
        <v/>
      </c>
      <c r="G33" s="239" t="str">
        <f t="shared" si="1"/>
        <v/>
      </c>
    </row>
    <row r="34" spans="1:13" s="147" customFormat="1" ht="24.75" customHeight="1" x14ac:dyDescent="0.2">
      <c r="A34" s="300"/>
      <c r="B34" s="301"/>
      <c r="C34" s="46"/>
      <c r="D34" s="47"/>
      <c r="E34" s="240" t="str">
        <f t="shared" si="2"/>
        <v/>
      </c>
      <c r="F34" s="241" t="str">
        <f t="shared" si="0"/>
        <v/>
      </c>
      <c r="G34" s="239" t="str">
        <f t="shared" si="1"/>
        <v/>
      </c>
    </row>
    <row r="35" spans="1:13" s="147" customFormat="1" ht="24.75" customHeight="1" x14ac:dyDescent="0.2">
      <c r="A35" s="302"/>
      <c r="B35" s="303"/>
      <c r="C35" s="48"/>
      <c r="D35" s="49"/>
      <c r="E35" s="242" t="str">
        <f t="shared" si="2"/>
        <v/>
      </c>
      <c r="F35" s="243" t="str">
        <f t="shared" si="0"/>
        <v/>
      </c>
      <c r="G35" s="244" t="str">
        <f t="shared" si="1"/>
        <v/>
      </c>
    </row>
    <row r="36" spans="1:13" ht="12.75" customHeight="1" x14ac:dyDescent="0.2">
      <c r="A36" s="35"/>
      <c r="B36" s="35"/>
      <c r="J36" s="36"/>
      <c r="K36" s="36"/>
      <c r="M36" s="35"/>
    </row>
    <row r="37" spans="1:13" ht="12.75" customHeight="1" x14ac:dyDescent="0.2">
      <c r="A37" s="35"/>
      <c r="B37" s="35"/>
      <c r="J37" s="36"/>
      <c r="K37" s="36"/>
      <c r="M37" s="35"/>
    </row>
    <row r="38" spans="1:13" ht="12.75" customHeight="1" x14ac:dyDescent="0.2">
      <c r="A38" s="35"/>
      <c r="B38" s="35"/>
      <c r="J38" s="36"/>
      <c r="K38" s="36"/>
      <c r="M38" s="35"/>
    </row>
    <row r="39" spans="1:13" ht="12.75" customHeight="1" x14ac:dyDescent="0.2">
      <c r="A39" s="35"/>
      <c r="B39" s="35"/>
      <c r="J39" s="36"/>
      <c r="K39" s="36"/>
      <c r="M39" s="35"/>
    </row>
    <row r="40" spans="1:13" ht="12.75" customHeight="1" x14ac:dyDescent="0.2">
      <c r="A40" s="35"/>
      <c r="B40" s="35"/>
      <c r="J40" s="36"/>
      <c r="K40" s="36"/>
      <c r="M40" s="35"/>
    </row>
    <row r="41" spans="1:13" ht="12.75" customHeight="1" x14ac:dyDescent="0.2">
      <c r="A41" s="35"/>
      <c r="B41" s="35"/>
      <c r="J41" s="36"/>
      <c r="K41" s="36"/>
      <c r="M41" s="35"/>
    </row>
    <row r="42" spans="1:13" ht="12.75" customHeight="1" x14ac:dyDescent="0.2">
      <c r="A42" s="35"/>
      <c r="B42" s="35"/>
      <c r="J42" s="36"/>
      <c r="K42" s="36"/>
      <c r="M42" s="35"/>
    </row>
    <row r="43" spans="1:13" ht="12.75" customHeight="1" x14ac:dyDescent="0.2">
      <c r="A43" s="35"/>
      <c r="B43" s="35"/>
      <c r="J43" s="36"/>
      <c r="K43" s="36"/>
      <c r="M43" s="35"/>
    </row>
    <row r="44" spans="1:13" ht="12.75" customHeight="1" x14ac:dyDescent="0.2">
      <c r="A44" s="35"/>
      <c r="B44" s="35"/>
      <c r="J44" s="36"/>
      <c r="K44" s="36"/>
      <c r="M44" s="35"/>
    </row>
    <row r="45" spans="1:13" ht="12.75" customHeight="1" x14ac:dyDescent="0.2">
      <c r="A45" s="35"/>
      <c r="B45" s="35"/>
      <c r="J45" s="36"/>
      <c r="K45" s="36"/>
      <c r="M45" s="35"/>
    </row>
    <row r="46" spans="1:13" ht="12.75" customHeight="1" x14ac:dyDescent="0.2">
      <c r="A46" s="35"/>
      <c r="B46" s="35"/>
      <c r="J46" s="36"/>
      <c r="K46" s="36"/>
      <c r="M46" s="35"/>
    </row>
    <row r="47" spans="1:13" ht="12.75" customHeight="1" x14ac:dyDescent="0.2">
      <c r="A47" s="35"/>
      <c r="B47" s="35"/>
      <c r="J47" s="36"/>
      <c r="K47" s="36"/>
      <c r="M47" s="35"/>
    </row>
    <row r="48" spans="1:13" ht="12.75" customHeight="1" x14ac:dyDescent="0.2">
      <c r="A48" s="35"/>
      <c r="B48" s="35"/>
      <c r="J48" s="36"/>
      <c r="K48" s="36"/>
      <c r="M48" s="35"/>
    </row>
    <row r="49" spans="1:13" ht="12.75" customHeight="1" x14ac:dyDescent="0.2">
      <c r="A49" s="35"/>
      <c r="B49" s="35"/>
      <c r="J49" s="36"/>
      <c r="K49" s="36"/>
      <c r="M49" s="35"/>
    </row>
    <row r="50" spans="1:13" ht="12.75" customHeight="1" x14ac:dyDescent="0.2">
      <c r="A50" s="35"/>
      <c r="B50" s="35"/>
      <c r="J50" s="36"/>
      <c r="K50" s="36"/>
      <c r="M50" s="35"/>
    </row>
    <row r="51" spans="1:13" ht="12.75" customHeight="1" x14ac:dyDescent="0.2">
      <c r="A51" s="35"/>
      <c r="B51" s="35"/>
      <c r="J51" s="36"/>
      <c r="K51" s="36"/>
      <c r="M51" s="35"/>
    </row>
    <row r="52" spans="1:13" ht="12.75" customHeight="1" x14ac:dyDescent="0.2">
      <c r="A52" s="35"/>
      <c r="B52" s="35"/>
      <c r="J52" s="36"/>
      <c r="K52" s="36"/>
      <c r="M52" s="35"/>
    </row>
    <row r="53" spans="1:13" ht="12.75" customHeight="1" x14ac:dyDescent="0.2">
      <c r="A53" s="35"/>
      <c r="B53" s="35"/>
      <c r="J53" s="36"/>
      <c r="K53" s="36"/>
      <c r="M53" s="35"/>
    </row>
    <row r="54" spans="1:13" ht="12.75" customHeight="1" x14ac:dyDescent="0.2">
      <c r="A54" s="35"/>
      <c r="B54" s="35"/>
      <c r="J54" s="36"/>
      <c r="K54" s="36"/>
      <c r="M54" s="35"/>
    </row>
    <row r="55" spans="1:13" ht="12.75" customHeight="1" x14ac:dyDescent="0.2">
      <c r="A55" s="35"/>
      <c r="B55" s="35"/>
      <c r="J55" s="36"/>
      <c r="K55" s="36"/>
      <c r="M55" s="35"/>
    </row>
    <row r="56" spans="1:13" ht="12.75" customHeight="1" x14ac:dyDescent="0.2">
      <c r="A56" s="35"/>
      <c r="B56" s="35"/>
      <c r="J56" s="36"/>
      <c r="K56" s="36"/>
      <c r="M56" s="35"/>
    </row>
    <row r="57" spans="1:13" ht="12.75" customHeight="1" x14ac:dyDescent="0.2">
      <c r="A57" s="35"/>
      <c r="B57" s="35"/>
      <c r="J57" s="36"/>
      <c r="K57" s="36"/>
      <c r="M57" s="35"/>
    </row>
    <row r="58" spans="1:13" ht="12.75" customHeight="1" x14ac:dyDescent="0.2">
      <c r="A58" s="35"/>
      <c r="B58" s="35"/>
      <c r="J58" s="36"/>
      <c r="K58" s="36"/>
      <c r="M58" s="35"/>
    </row>
    <row r="59" spans="1:13" ht="12.75" customHeight="1" x14ac:dyDescent="0.2">
      <c r="A59" s="35"/>
      <c r="B59" s="35"/>
      <c r="J59" s="36"/>
      <c r="K59" s="36"/>
      <c r="M59" s="35"/>
    </row>
    <row r="60" spans="1:13" ht="12.75" customHeight="1" x14ac:dyDescent="0.2">
      <c r="A60" s="35"/>
      <c r="B60" s="35"/>
      <c r="J60" s="36"/>
      <c r="K60" s="36"/>
      <c r="M60" s="35"/>
    </row>
    <row r="61" spans="1:13" ht="12.75" customHeight="1" x14ac:dyDescent="0.2">
      <c r="A61" s="35"/>
      <c r="B61" s="35"/>
      <c r="J61" s="36"/>
      <c r="K61" s="36"/>
      <c r="M61" s="35"/>
    </row>
    <row r="62" spans="1:13" ht="12.75" customHeight="1" x14ac:dyDescent="0.2">
      <c r="A62" s="35"/>
      <c r="B62" s="35"/>
      <c r="J62" s="36"/>
      <c r="K62" s="36"/>
      <c r="M62" s="35"/>
    </row>
    <row r="63" spans="1:13" ht="12.75" customHeight="1" x14ac:dyDescent="0.2">
      <c r="A63" s="35"/>
      <c r="B63" s="35"/>
      <c r="J63" s="36"/>
      <c r="K63" s="36"/>
      <c r="M63" s="35"/>
    </row>
    <row r="64" spans="1:13" ht="12.75" customHeight="1" x14ac:dyDescent="0.2">
      <c r="A64" s="35"/>
      <c r="B64" s="35"/>
      <c r="J64" s="36"/>
      <c r="K64" s="36"/>
      <c r="M64" s="35"/>
    </row>
    <row r="65" spans="1:13" ht="12.75" customHeight="1" x14ac:dyDescent="0.2">
      <c r="A65" s="35"/>
      <c r="B65" s="35"/>
      <c r="J65" s="36"/>
      <c r="K65" s="36"/>
      <c r="M65" s="35"/>
    </row>
    <row r="66" spans="1:13" ht="12.75" customHeight="1" x14ac:dyDescent="0.2">
      <c r="A66" s="35"/>
      <c r="B66" s="35"/>
      <c r="J66" s="36"/>
      <c r="K66" s="36"/>
      <c r="M66" s="35"/>
    </row>
    <row r="67" spans="1:13" ht="12.75" customHeight="1" x14ac:dyDescent="0.2">
      <c r="A67" s="35"/>
      <c r="B67" s="35"/>
      <c r="J67" s="36"/>
      <c r="K67" s="36"/>
      <c r="M67" s="35"/>
    </row>
    <row r="68" spans="1:13" ht="12.75" customHeight="1" x14ac:dyDescent="0.2">
      <c r="A68" s="35"/>
      <c r="B68" s="35"/>
      <c r="J68" s="36"/>
      <c r="K68" s="36"/>
      <c r="M68" s="35"/>
    </row>
    <row r="69" spans="1:13" ht="12.75" customHeight="1" x14ac:dyDescent="0.2">
      <c r="A69" s="35"/>
      <c r="B69" s="35"/>
      <c r="J69" s="36"/>
      <c r="K69" s="36"/>
      <c r="M69" s="35"/>
    </row>
    <row r="70" spans="1:13" ht="12.75" customHeight="1" x14ac:dyDescent="0.2">
      <c r="A70" s="35"/>
      <c r="B70" s="35"/>
      <c r="J70" s="36"/>
      <c r="K70" s="36"/>
      <c r="M70" s="35"/>
    </row>
    <row r="71" spans="1:13" ht="12.75" customHeight="1" x14ac:dyDescent="0.2">
      <c r="A71" s="35"/>
      <c r="B71" s="35"/>
      <c r="J71" s="36"/>
      <c r="K71" s="36"/>
      <c r="M71" s="35"/>
    </row>
    <row r="72" spans="1:13" ht="12.75" customHeight="1" x14ac:dyDescent="0.2">
      <c r="A72" s="35"/>
      <c r="B72" s="35"/>
      <c r="J72" s="36"/>
      <c r="K72" s="36"/>
      <c r="M72" s="35"/>
    </row>
    <row r="73" spans="1:13" ht="12.75" customHeight="1" x14ac:dyDescent="0.2">
      <c r="A73" s="35"/>
      <c r="B73" s="35"/>
      <c r="J73" s="36"/>
      <c r="K73" s="36"/>
      <c r="M73" s="35"/>
    </row>
    <row r="74" spans="1:13" ht="12.75" customHeight="1" x14ac:dyDescent="0.2">
      <c r="A74" s="35"/>
      <c r="B74" s="35"/>
      <c r="J74" s="36"/>
      <c r="K74" s="36"/>
      <c r="M74" s="35"/>
    </row>
    <row r="75" spans="1:13" ht="12.75" customHeight="1" x14ac:dyDescent="0.2">
      <c r="A75" s="35"/>
      <c r="B75" s="35"/>
      <c r="J75" s="36"/>
      <c r="K75" s="36"/>
      <c r="M75" s="35"/>
    </row>
    <row r="76" spans="1:13" ht="12.75" customHeight="1" x14ac:dyDescent="0.2">
      <c r="A76" s="35"/>
      <c r="B76" s="35"/>
      <c r="J76" s="36"/>
      <c r="K76" s="36"/>
      <c r="M76" s="35"/>
    </row>
    <row r="77" spans="1:13" ht="12.75" customHeight="1" x14ac:dyDescent="0.2">
      <c r="A77" s="35"/>
      <c r="B77" s="35"/>
      <c r="J77" s="36"/>
      <c r="K77" s="36"/>
      <c r="M77" s="35"/>
    </row>
    <row r="78" spans="1:13" ht="12.75" customHeight="1" x14ac:dyDescent="0.2">
      <c r="A78" s="35"/>
      <c r="B78" s="35"/>
      <c r="J78" s="36"/>
      <c r="K78" s="36"/>
      <c r="M78" s="35"/>
    </row>
    <row r="79" spans="1:13" ht="12.75" customHeight="1" x14ac:dyDescent="0.2">
      <c r="A79" s="35"/>
      <c r="B79" s="35"/>
      <c r="J79" s="36"/>
      <c r="K79" s="36"/>
      <c r="M79" s="35"/>
    </row>
    <row r="80" spans="1:13" ht="12.75" customHeight="1" x14ac:dyDescent="0.2">
      <c r="A80" s="35"/>
      <c r="B80" s="35"/>
      <c r="J80" s="36"/>
      <c r="K80" s="36"/>
      <c r="M80" s="35"/>
    </row>
    <row r="81" spans="1:13" ht="12.75" customHeight="1" x14ac:dyDescent="0.2">
      <c r="A81" s="35"/>
      <c r="B81" s="35"/>
      <c r="J81" s="36"/>
      <c r="K81" s="36"/>
      <c r="M81" s="35"/>
    </row>
    <row r="82" spans="1:13" ht="12.75" customHeight="1" x14ac:dyDescent="0.2">
      <c r="A82" s="35"/>
      <c r="B82" s="35"/>
      <c r="J82" s="36"/>
      <c r="K82" s="36"/>
      <c r="M82" s="35"/>
    </row>
    <row r="83" spans="1:13" ht="12.75" customHeight="1" x14ac:dyDescent="0.2">
      <c r="A83" s="35"/>
      <c r="B83" s="35"/>
      <c r="J83" s="36"/>
      <c r="K83" s="36"/>
      <c r="M83" s="35"/>
    </row>
    <row r="84" spans="1:13" ht="12.75" customHeight="1" x14ac:dyDescent="0.2">
      <c r="A84" s="35"/>
      <c r="B84" s="35"/>
      <c r="J84" s="36"/>
      <c r="K84" s="36"/>
      <c r="M84" s="35"/>
    </row>
    <row r="85" spans="1:13" ht="12.75" customHeight="1" x14ac:dyDescent="0.2">
      <c r="A85" s="35"/>
      <c r="B85" s="35"/>
      <c r="J85" s="36"/>
      <c r="K85" s="36"/>
      <c r="M85" s="35"/>
    </row>
    <row r="86" spans="1:13" ht="12.75" customHeight="1" x14ac:dyDescent="0.2">
      <c r="A86" s="35"/>
      <c r="B86" s="35"/>
      <c r="J86" s="36"/>
      <c r="K86" s="36"/>
      <c r="M86" s="35"/>
    </row>
    <row r="87" spans="1:13" ht="12.75" customHeight="1" x14ac:dyDescent="0.2">
      <c r="A87" s="35"/>
      <c r="B87" s="35"/>
      <c r="J87" s="36"/>
      <c r="K87" s="36"/>
      <c r="M87" s="35"/>
    </row>
    <row r="88" spans="1:13" ht="12.75" customHeight="1" x14ac:dyDescent="0.2">
      <c r="A88" s="35"/>
      <c r="B88" s="35"/>
      <c r="J88" s="36"/>
      <c r="K88" s="36"/>
      <c r="M88" s="35"/>
    </row>
    <row r="89" spans="1:13" ht="12.75" customHeight="1" x14ac:dyDescent="0.2">
      <c r="A89" s="35"/>
      <c r="B89" s="35"/>
      <c r="J89" s="36"/>
      <c r="K89" s="36"/>
      <c r="M89" s="35"/>
    </row>
    <row r="90" spans="1:13" ht="12.75" customHeight="1" x14ac:dyDescent="0.2">
      <c r="A90" s="35"/>
      <c r="B90" s="35"/>
      <c r="J90" s="36"/>
      <c r="K90" s="36"/>
      <c r="M90" s="35"/>
    </row>
    <row r="91" spans="1:13" ht="12.75" customHeight="1" x14ac:dyDescent="0.2">
      <c r="A91" s="35"/>
      <c r="B91" s="35"/>
      <c r="J91" s="36"/>
      <c r="K91" s="36"/>
      <c r="M91" s="35"/>
    </row>
    <row r="92" spans="1:13" ht="12.75" customHeight="1" x14ac:dyDescent="0.2">
      <c r="A92" s="35"/>
      <c r="B92" s="35"/>
      <c r="J92" s="36"/>
      <c r="K92" s="36"/>
      <c r="M92" s="35"/>
    </row>
    <row r="93" spans="1:13" ht="12.75" customHeight="1" x14ac:dyDescent="0.2">
      <c r="A93" s="35"/>
      <c r="B93" s="35"/>
      <c r="J93" s="36"/>
      <c r="K93" s="36"/>
      <c r="M93" s="35"/>
    </row>
    <row r="94" spans="1:13" ht="12.75" customHeight="1" x14ac:dyDescent="0.2">
      <c r="A94" s="35"/>
      <c r="B94" s="35"/>
      <c r="J94" s="36"/>
      <c r="K94" s="36"/>
      <c r="M94" s="35"/>
    </row>
    <row r="95" spans="1:13" ht="12.75" customHeight="1" x14ac:dyDescent="0.2">
      <c r="A95" s="35"/>
      <c r="B95" s="35"/>
      <c r="J95" s="36"/>
      <c r="K95" s="36"/>
      <c r="M95" s="35"/>
    </row>
    <row r="96" spans="1:13" ht="12.75" customHeight="1" x14ac:dyDescent="0.2">
      <c r="A96" s="35"/>
      <c r="B96" s="35"/>
      <c r="J96" s="36"/>
      <c r="K96" s="36"/>
      <c r="M96" s="35"/>
    </row>
    <row r="97" spans="1:13" ht="12.75" customHeight="1" x14ac:dyDescent="0.2">
      <c r="A97" s="35"/>
      <c r="B97" s="35"/>
      <c r="J97" s="36"/>
      <c r="K97" s="36"/>
      <c r="M97" s="35"/>
    </row>
    <row r="98" spans="1:13" ht="12.75" customHeight="1" x14ac:dyDescent="0.2">
      <c r="A98" s="35"/>
      <c r="B98" s="35"/>
      <c r="J98" s="36"/>
      <c r="K98" s="36"/>
      <c r="M98" s="35"/>
    </row>
    <row r="99" spans="1:13" ht="12.75" customHeight="1" x14ac:dyDescent="0.2">
      <c r="A99" s="35"/>
      <c r="B99" s="35"/>
      <c r="J99" s="36"/>
      <c r="K99" s="36"/>
      <c r="M99" s="35"/>
    </row>
    <row r="100" spans="1:13" ht="12.75" customHeight="1" x14ac:dyDescent="0.2">
      <c r="A100" s="35"/>
      <c r="B100" s="35"/>
      <c r="J100" s="36"/>
      <c r="K100" s="36"/>
      <c r="M100" s="35"/>
    </row>
    <row r="101" spans="1:13" ht="12.75" customHeight="1" x14ac:dyDescent="0.2">
      <c r="A101" s="35"/>
      <c r="B101" s="35"/>
      <c r="J101" s="36"/>
      <c r="K101" s="36"/>
      <c r="M101" s="35"/>
    </row>
    <row r="102" spans="1:13" ht="12.75" customHeight="1" x14ac:dyDescent="0.2">
      <c r="A102" s="35"/>
      <c r="B102" s="35"/>
      <c r="J102" s="36"/>
      <c r="K102" s="36"/>
      <c r="M102" s="35"/>
    </row>
    <row r="103" spans="1:13" ht="12.75" customHeight="1" x14ac:dyDescent="0.2">
      <c r="A103" s="35"/>
      <c r="B103" s="35"/>
      <c r="J103" s="36"/>
      <c r="K103" s="36"/>
      <c r="M103" s="35"/>
    </row>
    <row r="104" spans="1:13" ht="12.75" customHeight="1" x14ac:dyDescent="0.2">
      <c r="A104" s="35"/>
      <c r="B104" s="35"/>
      <c r="J104" s="36"/>
      <c r="K104" s="36"/>
      <c r="M104" s="35"/>
    </row>
    <row r="105" spans="1:13" ht="12.75" customHeight="1" x14ac:dyDescent="0.2">
      <c r="A105" s="35"/>
      <c r="B105" s="35"/>
      <c r="J105" s="36"/>
      <c r="K105" s="36"/>
      <c r="M105" s="35"/>
    </row>
    <row r="106" spans="1:13" ht="12.75" customHeight="1" x14ac:dyDescent="0.2">
      <c r="A106" s="35"/>
      <c r="B106" s="35"/>
      <c r="J106" s="36"/>
      <c r="K106" s="36"/>
      <c r="M106" s="35"/>
    </row>
    <row r="107" spans="1:13" ht="12.75" customHeight="1" x14ac:dyDescent="0.2">
      <c r="A107" s="35"/>
      <c r="B107" s="35"/>
      <c r="J107" s="36"/>
      <c r="K107" s="36"/>
      <c r="M107" s="35"/>
    </row>
    <row r="108" spans="1:13" ht="12.75" customHeight="1" x14ac:dyDescent="0.2">
      <c r="A108" s="35"/>
      <c r="B108" s="35"/>
      <c r="J108" s="36"/>
      <c r="K108" s="36"/>
      <c r="M108" s="35"/>
    </row>
    <row r="109" spans="1:13" ht="12.75" customHeight="1" x14ac:dyDescent="0.2">
      <c r="A109" s="35"/>
      <c r="B109" s="35"/>
      <c r="J109" s="36"/>
      <c r="K109" s="36"/>
      <c r="M109" s="35"/>
    </row>
    <row r="110" spans="1:13" ht="12.75" customHeight="1" x14ac:dyDescent="0.2">
      <c r="A110" s="35"/>
      <c r="B110" s="35"/>
      <c r="J110" s="36"/>
      <c r="K110" s="36"/>
      <c r="M110" s="35"/>
    </row>
    <row r="111" spans="1:13" ht="12.75" customHeight="1" x14ac:dyDescent="0.2">
      <c r="A111" s="35"/>
      <c r="B111" s="35"/>
      <c r="J111" s="36"/>
      <c r="K111" s="36"/>
      <c r="M111" s="35"/>
    </row>
    <row r="112" spans="1:13" ht="12.75" customHeight="1" x14ac:dyDescent="0.2">
      <c r="A112" s="35"/>
      <c r="B112" s="35"/>
      <c r="J112" s="36"/>
      <c r="K112" s="36"/>
      <c r="M112" s="35"/>
    </row>
    <row r="113" spans="1:13" ht="12.75" customHeight="1" x14ac:dyDescent="0.2">
      <c r="A113" s="35"/>
      <c r="B113" s="35"/>
      <c r="J113" s="36"/>
      <c r="K113" s="36"/>
      <c r="M113" s="35"/>
    </row>
    <row r="114" spans="1:13" ht="12.75" customHeight="1" x14ac:dyDescent="0.2">
      <c r="A114" s="35"/>
      <c r="B114" s="35"/>
      <c r="J114" s="36"/>
      <c r="K114" s="36"/>
      <c r="M114" s="35"/>
    </row>
    <row r="115" spans="1:13" ht="12.75" customHeight="1" x14ac:dyDescent="0.2">
      <c r="A115" s="35"/>
      <c r="B115" s="35"/>
      <c r="J115" s="36"/>
      <c r="K115" s="36"/>
      <c r="M115" s="35"/>
    </row>
    <row r="116" spans="1:13" ht="12.75" customHeight="1" x14ac:dyDescent="0.2">
      <c r="A116" s="35"/>
      <c r="B116" s="35"/>
      <c r="J116" s="36"/>
      <c r="K116" s="36"/>
      <c r="M116" s="35"/>
    </row>
    <row r="117" spans="1:13" ht="12.75" customHeight="1" x14ac:dyDescent="0.2">
      <c r="A117" s="35"/>
      <c r="B117" s="35"/>
      <c r="J117" s="36"/>
      <c r="K117" s="36"/>
      <c r="M117" s="35"/>
    </row>
    <row r="118" spans="1:13" ht="12.75" customHeight="1" x14ac:dyDescent="0.2">
      <c r="A118" s="35"/>
      <c r="B118" s="35"/>
      <c r="J118" s="36"/>
      <c r="K118" s="36"/>
      <c r="M118" s="35"/>
    </row>
    <row r="119" spans="1:13" ht="12.75" customHeight="1" x14ac:dyDescent="0.2">
      <c r="A119" s="35"/>
      <c r="B119" s="35"/>
      <c r="J119" s="36"/>
      <c r="K119" s="36"/>
      <c r="M119" s="35"/>
    </row>
    <row r="120" spans="1:13" ht="12.75" customHeight="1" x14ac:dyDescent="0.2">
      <c r="A120" s="35"/>
      <c r="B120" s="35"/>
      <c r="J120" s="36"/>
      <c r="K120" s="36"/>
      <c r="M120" s="35"/>
    </row>
    <row r="121" spans="1:13" ht="12.75" customHeight="1" x14ac:dyDescent="0.2">
      <c r="A121" s="35"/>
      <c r="B121" s="35"/>
      <c r="J121" s="36"/>
      <c r="K121" s="36"/>
      <c r="M121" s="35"/>
    </row>
    <row r="122" spans="1:13" ht="12.75" customHeight="1" x14ac:dyDescent="0.2">
      <c r="A122" s="35"/>
      <c r="B122" s="35"/>
      <c r="J122" s="36"/>
      <c r="K122" s="36"/>
      <c r="M122" s="35"/>
    </row>
    <row r="123" spans="1:13" ht="12.75" customHeight="1" x14ac:dyDescent="0.2">
      <c r="A123" s="35"/>
      <c r="B123" s="35"/>
      <c r="J123" s="36"/>
      <c r="K123" s="36"/>
      <c r="M123" s="35"/>
    </row>
    <row r="124" spans="1:13" ht="12.75" customHeight="1" x14ac:dyDescent="0.2">
      <c r="A124" s="35"/>
      <c r="B124" s="35"/>
      <c r="J124" s="36"/>
      <c r="K124" s="36"/>
      <c r="M124" s="35"/>
    </row>
    <row r="125" spans="1:13" ht="12.75" customHeight="1" x14ac:dyDescent="0.2">
      <c r="A125" s="35"/>
      <c r="B125" s="35"/>
      <c r="J125" s="36"/>
      <c r="K125" s="36"/>
      <c r="M125" s="35"/>
    </row>
    <row r="126" spans="1:13" ht="12.75" customHeight="1" x14ac:dyDescent="0.2">
      <c r="A126" s="35"/>
      <c r="B126" s="35"/>
      <c r="J126" s="36"/>
      <c r="K126" s="36"/>
      <c r="M126" s="35"/>
    </row>
    <row r="127" spans="1:13" ht="12.75" customHeight="1" x14ac:dyDescent="0.2">
      <c r="A127" s="35"/>
      <c r="B127" s="35"/>
      <c r="J127" s="36"/>
      <c r="K127" s="36"/>
      <c r="M127" s="35"/>
    </row>
    <row r="128" spans="1:13" ht="12.75" customHeight="1" x14ac:dyDescent="0.2">
      <c r="A128" s="35"/>
      <c r="B128" s="35"/>
      <c r="J128" s="36"/>
      <c r="K128" s="36"/>
      <c r="M128" s="35"/>
    </row>
    <row r="129" spans="1:13" ht="12.75" customHeight="1" x14ac:dyDescent="0.2">
      <c r="A129" s="35"/>
      <c r="B129" s="35"/>
      <c r="J129" s="36"/>
      <c r="K129" s="36"/>
      <c r="M129" s="35"/>
    </row>
    <row r="130" spans="1:13" ht="12.75" customHeight="1" x14ac:dyDescent="0.2">
      <c r="A130" s="35"/>
      <c r="B130" s="35"/>
      <c r="J130" s="36"/>
      <c r="K130" s="36"/>
      <c r="M130" s="35"/>
    </row>
    <row r="131" spans="1:13" ht="12.75" customHeight="1" x14ac:dyDescent="0.2">
      <c r="A131" s="35"/>
      <c r="B131" s="35"/>
      <c r="J131" s="36"/>
      <c r="K131" s="36"/>
      <c r="M131" s="35"/>
    </row>
    <row r="132" spans="1:13" ht="12.75" customHeight="1" x14ac:dyDescent="0.2">
      <c r="A132" s="35"/>
      <c r="B132" s="35"/>
      <c r="J132" s="36"/>
      <c r="K132" s="36"/>
      <c r="M132" s="35"/>
    </row>
    <row r="133" spans="1:13" ht="12.75" customHeight="1" x14ac:dyDescent="0.2">
      <c r="A133" s="35"/>
      <c r="B133" s="35"/>
      <c r="J133" s="36"/>
      <c r="K133" s="36"/>
      <c r="M133" s="35"/>
    </row>
    <row r="134" spans="1:13" ht="12.75" customHeight="1" x14ac:dyDescent="0.2">
      <c r="A134" s="35"/>
      <c r="B134" s="35"/>
      <c r="J134" s="36"/>
      <c r="K134" s="36"/>
      <c r="M134" s="35"/>
    </row>
    <row r="135" spans="1:13" ht="12.75" customHeight="1" x14ac:dyDescent="0.2">
      <c r="A135" s="35"/>
      <c r="B135" s="35"/>
      <c r="J135" s="36"/>
      <c r="K135" s="36"/>
      <c r="M135" s="35"/>
    </row>
    <row r="136" spans="1:13" ht="12.75" customHeight="1" x14ac:dyDescent="0.2">
      <c r="A136" s="35"/>
      <c r="B136" s="35"/>
      <c r="J136" s="36"/>
      <c r="K136" s="36"/>
      <c r="M136" s="35"/>
    </row>
    <row r="137" spans="1:13" ht="12.75" customHeight="1" x14ac:dyDescent="0.2">
      <c r="A137" s="35"/>
      <c r="B137" s="35"/>
      <c r="J137" s="36"/>
      <c r="K137" s="36"/>
      <c r="M137" s="35"/>
    </row>
    <row r="138" spans="1:13" ht="12.75" customHeight="1" x14ac:dyDescent="0.2">
      <c r="A138" s="35"/>
      <c r="B138" s="35"/>
      <c r="J138" s="36"/>
      <c r="K138" s="36"/>
      <c r="M138" s="35"/>
    </row>
    <row r="139" spans="1:13" ht="12.75" customHeight="1" x14ac:dyDescent="0.2">
      <c r="A139" s="35"/>
      <c r="B139" s="35"/>
      <c r="J139" s="36"/>
      <c r="K139" s="36"/>
      <c r="M139" s="35"/>
    </row>
    <row r="140" spans="1:13" ht="12.75" customHeight="1" x14ac:dyDescent="0.2">
      <c r="A140" s="35"/>
      <c r="B140" s="35"/>
      <c r="J140" s="36"/>
      <c r="K140" s="36"/>
      <c r="M140" s="35"/>
    </row>
    <row r="141" spans="1:13" ht="12.75" customHeight="1" x14ac:dyDescent="0.2">
      <c r="A141" s="35"/>
      <c r="B141" s="35"/>
      <c r="J141" s="36"/>
      <c r="K141" s="36"/>
      <c r="M141" s="35"/>
    </row>
    <row r="142" spans="1:13" ht="12.75" customHeight="1" x14ac:dyDescent="0.2">
      <c r="A142" s="35"/>
      <c r="B142" s="35"/>
      <c r="J142" s="36"/>
      <c r="K142" s="36"/>
      <c r="M142" s="35"/>
    </row>
    <row r="143" spans="1:13" ht="12.75" customHeight="1" x14ac:dyDescent="0.2">
      <c r="A143" s="35"/>
      <c r="B143" s="35"/>
      <c r="J143" s="36"/>
      <c r="K143" s="36"/>
      <c r="M143" s="35"/>
    </row>
    <row r="144" spans="1:13" ht="12.75" customHeight="1" x14ac:dyDescent="0.2">
      <c r="A144" s="35"/>
      <c r="B144" s="35"/>
      <c r="J144" s="36"/>
      <c r="K144" s="36"/>
      <c r="M144" s="35"/>
    </row>
    <row r="145" spans="1:13" ht="12.75" customHeight="1" x14ac:dyDescent="0.2">
      <c r="A145" s="35"/>
      <c r="B145" s="35"/>
      <c r="J145" s="36"/>
      <c r="K145" s="36"/>
      <c r="M145" s="35"/>
    </row>
    <row r="146" spans="1:13" ht="12.75" customHeight="1" x14ac:dyDescent="0.2">
      <c r="A146" s="35"/>
      <c r="B146" s="35"/>
      <c r="J146" s="36"/>
      <c r="K146" s="36"/>
      <c r="M146" s="35"/>
    </row>
    <row r="147" spans="1:13" ht="12.75" customHeight="1" x14ac:dyDescent="0.2">
      <c r="A147" s="35"/>
      <c r="B147" s="35"/>
      <c r="J147" s="36"/>
      <c r="K147" s="36"/>
      <c r="M147" s="35"/>
    </row>
    <row r="148" spans="1:13" ht="12.75" customHeight="1" x14ac:dyDescent="0.2">
      <c r="A148" s="35"/>
      <c r="B148" s="35"/>
      <c r="J148" s="36"/>
      <c r="K148" s="36"/>
      <c r="M148" s="35"/>
    </row>
    <row r="149" spans="1:13" ht="12.75" customHeight="1" x14ac:dyDescent="0.2">
      <c r="A149" s="35"/>
      <c r="B149" s="35"/>
      <c r="J149" s="36"/>
      <c r="K149" s="36"/>
      <c r="M149" s="35"/>
    </row>
    <row r="150" spans="1:13" ht="12.75" customHeight="1" x14ac:dyDescent="0.2">
      <c r="A150" s="35"/>
      <c r="B150" s="35"/>
      <c r="J150" s="36"/>
      <c r="K150" s="36"/>
      <c r="M150" s="35"/>
    </row>
    <row r="151" spans="1:13" ht="12.75" customHeight="1" x14ac:dyDescent="0.2">
      <c r="A151" s="35"/>
      <c r="B151" s="35"/>
      <c r="J151" s="36"/>
      <c r="K151" s="36"/>
      <c r="M151" s="35"/>
    </row>
    <row r="152" spans="1:13" ht="12.75" customHeight="1" x14ac:dyDescent="0.2">
      <c r="A152" s="35"/>
      <c r="B152" s="35"/>
      <c r="J152" s="36"/>
      <c r="K152" s="36"/>
      <c r="M152" s="35"/>
    </row>
    <row r="153" spans="1:13" ht="12.75" customHeight="1" x14ac:dyDescent="0.2">
      <c r="A153" s="35"/>
      <c r="B153" s="35"/>
      <c r="J153" s="36"/>
      <c r="K153" s="36"/>
      <c r="M153" s="35"/>
    </row>
    <row r="154" spans="1:13" ht="12.75" customHeight="1" x14ac:dyDescent="0.2">
      <c r="A154" s="35"/>
      <c r="B154" s="35"/>
      <c r="J154" s="36"/>
      <c r="K154" s="36"/>
      <c r="M154" s="35"/>
    </row>
    <row r="155" spans="1:13" ht="12.75" customHeight="1" x14ac:dyDescent="0.2">
      <c r="A155" s="35"/>
      <c r="B155" s="35"/>
      <c r="J155" s="36"/>
      <c r="K155" s="36"/>
      <c r="M155" s="35"/>
    </row>
    <row r="156" spans="1:13" ht="12.75" customHeight="1" x14ac:dyDescent="0.2">
      <c r="A156" s="35"/>
      <c r="B156" s="35"/>
      <c r="J156" s="36"/>
      <c r="K156" s="36"/>
      <c r="M156" s="35"/>
    </row>
    <row r="157" spans="1:13" ht="12.75" customHeight="1" x14ac:dyDescent="0.2">
      <c r="A157" s="35"/>
      <c r="B157" s="35"/>
      <c r="J157" s="36"/>
      <c r="K157" s="36"/>
      <c r="M157" s="35"/>
    </row>
    <row r="158" spans="1:13" ht="12.75" customHeight="1" x14ac:dyDescent="0.2">
      <c r="A158" s="35"/>
      <c r="B158" s="35"/>
      <c r="J158" s="36"/>
      <c r="K158" s="36"/>
      <c r="M158" s="35"/>
    </row>
    <row r="159" spans="1:13" ht="12.75" customHeight="1" x14ac:dyDescent="0.2">
      <c r="A159" s="35"/>
      <c r="B159" s="35"/>
      <c r="J159" s="36"/>
      <c r="K159" s="36"/>
      <c r="M159" s="35"/>
    </row>
    <row r="160" spans="1:13" ht="12.75" customHeight="1" x14ac:dyDescent="0.2">
      <c r="A160" s="35"/>
      <c r="B160" s="35"/>
      <c r="J160" s="36"/>
      <c r="K160" s="36"/>
      <c r="M160" s="35"/>
    </row>
    <row r="161" spans="1:13" ht="12.75" customHeight="1" x14ac:dyDescent="0.2">
      <c r="A161" s="35"/>
      <c r="B161" s="35"/>
      <c r="J161" s="36"/>
      <c r="K161" s="36"/>
      <c r="M161" s="35"/>
    </row>
    <row r="162" spans="1:13" ht="12.75" customHeight="1" x14ac:dyDescent="0.2">
      <c r="A162" s="35"/>
      <c r="B162" s="35"/>
      <c r="J162" s="36"/>
      <c r="K162" s="36"/>
      <c r="M162" s="35"/>
    </row>
    <row r="163" spans="1:13" ht="12.75" customHeight="1" x14ac:dyDescent="0.2">
      <c r="A163" s="35"/>
      <c r="B163" s="35"/>
      <c r="J163" s="36"/>
      <c r="K163" s="36"/>
      <c r="M163" s="35"/>
    </row>
    <row r="164" spans="1:13" ht="12.75" customHeight="1" x14ac:dyDescent="0.2">
      <c r="A164" s="35"/>
      <c r="B164" s="35"/>
      <c r="J164" s="36"/>
      <c r="K164" s="36"/>
      <c r="M164" s="35"/>
    </row>
    <row r="165" spans="1:13" ht="12.75" customHeight="1" x14ac:dyDescent="0.2">
      <c r="A165" s="35"/>
      <c r="B165" s="35"/>
      <c r="J165" s="36"/>
      <c r="K165" s="36"/>
      <c r="M165" s="35"/>
    </row>
    <row r="166" spans="1:13" ht="12.75" customHeight="1" x14ac:dyDescent="0.2">
      <c r="A166" s="35"/>
      <c r="B166" s="35"/>
      <c r="J166" s="36"/>
      <c r="K166" s="36"/>
      <c r="M166" s="35"/>
    </row>
    <row r="167" spans="1:13" ht="12.75" customHeight="1" x14ac:dyDescent="0.2">
      <c r="A167" s="35"/>
      <c r="B167" s="35"/>
      <c r="J167" s="36"/>
      <c r="K167" s="36"/>
      <c r="M167" s="35"/>
    </row>
    <row r="168" spans="1:13" ht="12.75" customHeight="1" x14ac:dyDescent="0.2">
      <c r="A168" s="35"/>
      <c r="B168" s="35"/>
      <c r="J168" s="36"/>
      <c r="K168" s="36"/>
      <c r="M168" s="35"/>
    </row>
    <row r="169" spans="1:13" ht="12.75" customHeight="1" x14ac:dyDescent="0.2">
      <c r="A169" s="35"/>
      <c r="B169" s="35"/>
      <c r="J169" s="36"/>
      <c r="K169" s="36"/>
      <c r="M169" s="35"/>
    </row>
    <row r="170" spans="1:13" ht="12.75" customHeight="1" x14ac:dyDescent="0.2">
      <c r="A170" s="35"/>
      <c r="B170" s="35"/>
      <c r="J170" s="36"/>
      <c r="K170" s="36"/>
      <c r="M170" s="35"/>
    </row>
    <row r="171" spans="1:13" ht="12.75" customHeight="1" x14ac:dyDescent="0.2">
      <c r="A171" s="35"/>
      <c r="B171" s="35"/>
      <c r="J171" s="36"/>
      <c r="K171" s="36"/>
      <c r="M171" s="35"/>
    </row>
    <row r="172" spans="1:13" ht="12.75" customHeight="1" x14ac:dyDescent="0.2">
      <c r="A172" s="35"/>
      <c r="B172" s="35"/>
      <c r="J172" s="36"/>
      <c r="K172" s="36"/>
      <c r="M172" s="35"/>
    </row>
    <row r="173" spans="1:13" ht="12.75" customHeight="1" x14ac:dyDescent="0.2">
      <c r="A173" s="35"/>
      <c r="B173" s="35"/>
      <c r="J173" s="36"/>
      <c r="K173" s="36"/>
      <c r="M173" s="35"/>
    </row>
    <row r="174" spans="1:13" ht="12.75" customHeight="1" x14ac:dyDescent="0.2">
      <c r="A174" s="35"/>
      <c r="B174" s="35"/>
      <c r="J174" s="36"/>
      <c r="K174" s="36"/>
      <c r="M174" s="35"/>
    </row>
    <row r="175" spans="1:13" ht="12.75" customHeight="1" x14ac:dyDescent="0.2">
      <c r="A175" s="35"/>
      <c r="B175" s="35"/>
      <c r="J175" s="36"/>
      <c r="K175" s="36"/>
      <c r="M175" s="35"/>
    </row>
    <row r="176" spans="1:13" ht="12.75" customHeight="1" x14ac:dyDescent="0.2">
      <c r="A176" s="35"/>
      <c r="B176" s="35"/>
      <c r="J176" s="36"/>
      <c r="K176" s="36"/>
      <c r="M176" s="35"/>
    </row>
    <row r="177" spans="1:13" ht="12.75" customHeight="1" x14ac:dyDescent="0.2">
      <c r="A177" s="35"/>
      <c r="B177" s="35"/>
      <c r="J177" s="36"/>
      <c r="K177" s="36"/>
      <c r="M177" s="35"/>
    </row>
    <row r="178" spans="1:13" ht="12.75" customHeight="1" x14ac:dyDescent="0.2">
      <c r="A178" s="35"/>
      <c r="B178" s="35"/>
      <c r="J178" s="36"/>
      <c r="K178" s="36"/>
      <c r="M178" s="35"/>
    </row>
    <row r="179" spans="1:13" ht="12.75" customHeight="1" x14ac:dyDescent="0.2">
      <c r="A179" s="35"/>
      <c r="B179" s="35"/>
      <c r="J179" s="36"/>
      <c r="K179" s="36"/>
      <c r="M179" s="35"/>
    </row>
    <row r="180" spans="1:13" ht="12.75" customHeight="1" x14ac:dyDescent="0.2">
      <c r="A180" s="35"/>
      <c r="B180" s="35"/>
      <c r="J180" s="36"/>
      <c r="K180" s="36"/>
      <c r="M180" s="35"/>
    </row>
    <row r="181" spans="1:13" ht="12.75" customHeight="1" x14ac:dyDescent="0.2">
      <c r="A181" s="35"/>
      <c r="B181" s="35"/>
      <c r="J181" s="36"/>
      <c r="K181" s="36"/>
      <c r="M181" s="35"/>
    </row>
    <row r="182" spans="1:13" ht="12.75" customHeight="1" x14ac:dyDescent="0.2">
      <c r="A182" s="35"/>
      <c r="B182" s="35"/>
      <c r="J182" s="36"/>
      <c r="K182" s="36"/>
      <c r="M182" s="35"/>
    </row>
    <row r="183" spans="1:13" ht="12.75" customHeight="1" x14ac:dyDescent="0.2">
      <c r="A183" s="35"/>
      <c r="B183" s="35"/>
      <c r="J183" s="36"/>
      <c r="K183" s="36"/>
      <c r="M183" s="35"/>
    </row>
    <row r="184" spans="1:13" ht="12.75" customHeight="1" x14ac:dyDescent="0.2">
      <c r="A184" s="35"/>
      <c r="B184" s="35"/>
      <c r="J184" s="36"/>
      <c r="K184" s="36"/>
      <c r="M184" s="35"/>
    </row>
    <row r="185" spans="1:13" ht="12.75" customHeight="1" x14ac:dyDescent="0.2">
      <c r="A185" s="35"/>
      <c r="B185" s="35"/>
      <c r="J185" s="36"/>
      <c r="K185" s="36"/>
      <c r="M185" s="35"/>
    </row>
    <row r="186" spans="1:13" ht="12.75" customHeight="1" x14ac:dyDescent="0.2">
      <c r="A186" s="35"/>
      <c r="B186" s="35"/>
      <c r="J186" s="36"/>
      <c r="K186" s="36"/>
      <c r="M186" s="35"/>
    </row>
    <row r="187" spans="1:13" ht="12.75" customHeight="1" x14ac:dyDescent="0.2">
      <c r="A187" s="35"/>
      <c r="B187" s="35"/>
      <c r="J187" s="36"/>
      <c r="K187" s="36"/>
      <c r="M187" s="35"/>
    </row>
    <row r="188" spans="1:13" ht="12.75" customHeight="1" x14ac:dyDescent="0.2">
      <c r="A188" s="35"/>
      <c r="B188" s="35"/>
      <c r="J188" s="36"/>
      <c r="K188" s="36"/>
      <c r="M188" s="35"/>
    </row>
    <row r="189" spans="1:13" ht="12.75" customHeight="1" x14ac:dyDescent="0.2">
      <c r="A189" s="35"/>
      <c r="B189" s="35"/>
      <c r="J189" s="36"/>
      <c r="K189" s="36"/>
      <c r="M189" s="35"/>
    </row>
    <row r="190" spans="1:13" ht="12.75" customHeight="1" x14ac:dyDescent="0.2">
      <c r="A190" s="35"/>
      <c r="B190" s="35"/>
      <c r="J190" s="36"/>
      <c r="K190" s="36"/>
      <c r="M190" s="35"/>
    </row>
    <row r="191" spans="1:13" ht="12.75" customHeight="1" x14ac:dyDescent="0.2">
      <c r="A191" s="35"/>
      <c r="B191" s="35"/>
      <c r="J191" s="36"/>
      <c r="K191" s="36"/>
      <c r="M191" s="35"/>
    </row>
    <row r="192" spans="1:13" ht="12.75" customHeight="1" x14ac:dyDescent="0.2">
      <c r="A192" s="35"/>
      <c r="B192" s="35"/>
      <c r="J192" s="36"/>
      <c r="K192" s="36"/>
      <c r="M192" s="35"/>
    </row>
    <row r="193" spans="1:13" ht="12.75" customHeight="1" x14ac:dyDescent="0.2">
      <c r="A193" s="35"/>
      <c r="B193" s="35"/>
      <c r="J193" s="36"/>
      <c r="K193" s="36"/>
      <c r="M193" s="35"/>
    </row>
    <row r="194" spans="1:13" ht="12.75" customHeight="1" x14ac:dyDescent="0.2">
      <c r="A194" s="35"/>
      <c r="B194" s="35"/>
      <c r="J194" s="36"/>
      <c r="K194" s="36"/>
      <c r="M194" s="35"/>
    </row>
    <row r="195" spans="1:13" ht="12.75" customHeight="1" x14ac:dyDescent="0.2">
      <c r="A195" s="35"/>
      <c r="B195" s="35"/>
      <c r="J195" s="36"/>
      <c r="K195" s="36"/>
      <c r="M195" s="35"/>
    </row>
    <row r="196" spans="1:13" ht="12.75" customHeight="1" x14ac:dyDescent="0.2">
      <c r="A196" s="35"/>
      <c r="B196" s="35"/>
      <c r="J196" s="36"/>
      <c r="K196" s="36"/>
      <c r="M196" s="35"/>
    </row>
    <row r="197" spans="1:13" ht="12.75" customHeight="1" x14ac:dyDescent="0.2">
      <c r="A197" s="35"/>
      <c r="B197" s="35"/>
      <c r="J197" s="36"/>
      <c r="K197" s="36"/>
      <c r="M197" s="35"/>
    </row>
    <row r="198" spans="1:13" ht="12.75" customHeight="1" x14ac:dyDescent="0.2">
      <c r="A198" s="35"/>
      <c r="B198" s="35"/>
      <c r="J198" s="36"/>
      <c r="K198" s="36"/>
      <c r="M198" s="35"/>
    </row>
    <row r="199" spans="1:13" ht="12.75" customHeight="1" x14ac:dyDescent="0.2">
      <c r="A199" s="35"/>
      <c r="B199" s="35"/>
      <c r="J199" s="36"/>
      <c r="K199" s="36"/>
      <c r="M199" s="35"/>
    </row>
    <row r="200" spans="1:13" ht="12.75" customHeight="1" x14ac:dyDescent="0.2">
      <c r="A200" s="35"/>
      <c r="B200" s="35"/>
      <c r="J200" s="36"/>
      <c r="K200" s="36"/>
      <c r="M200" s="35"/>
    </row>
    <row r="201" spans="1:13" ht="12.75" customHeight="1" x14ac:dyDescent="0.2">
      <c r="A201" s="35"/>
      <c r="B201" s="35"/>
      <c r="J201" s="36"/>
      <c r="K201" s="36"/>
      <c r="M201" s="35"/>
    </row>
    <row r="202" spans="1:13" ht="12.75" customHeight="1" x14ac:dyDescent="0.2">
      <c r="A202" s="35"/>
      <c r="B202" s="35"/>
      <c r="J202" s="36"/>
      <c r="K202" s="36"/>
      <c r="M202" s="35"/>
    </row>
    <row r="203" spans="1:13" ht="12.75" customHeight="1" x14ac:dyDescent="0.2">
      <c r="A203" s="35"/>
      <c r="B203" s="35"/>
      <c r="J203" s="36"/>
      <c r="K203" s="36"/>
      <c r="M203" s="35"/>
    </row>
    <row r="204" spans="1:13" ht="12.75" customHeight="1" x14ac:dyDescent="0.2">
      <c r="A204" s="35"/>
      <c r="B204" s="35"/>
      <c r="J204" s="36"/>
      <c r="K204" s="36"/>
      <c r="M204" s="35"/>
    </row>
    <row r="205" spans="1:13" ht="12.75" customHeight="1" x14ac:dyDescent="0.2">
      <c r="A205" s="35"/>
      <c r="B205" s="35"/>
      <c r="J205" s="36"/>
      <c r="K205" s="36"/>
      <c r="M205" s="35"/>
    </row>
    <row r="206" spans="1:13" ht="12.75" customHeight="1" x14ac:dyDescent="0.2">
      <c r="A206" s="35"/>
      <c r="B206" s="35"/>
      <c r="J206" s="36"/>
      <c r="K206" s="36"/>
      <c r="M206" s="35"/>
    </row>
    <row r="207" spans="1:13" ht="12.75" customHeight="1" x14ac:dyDescent="0.2">
      <c r="A207" s="35"/>
      <c r="B207" s="35"/>
      <c r="J207" s="36"/>
      <c r="K207" s="36"/>
      <c r="M207" s="35"/>
    </row>
    <row r="208" spans="1:13" ht="12.75" customHeight="1" x14ac:dyDescent="0.2">
      <c r="A208" s="35"/>
      <c r="B208" s="35"/>
      <c r="J208" s="36"/>
      <c r="K208" s="36"/>
      <c r="M208" s="35"/>
    </row>
    <row r="209" spans="1:13" ht="12.75" customHeight="1" x14ac:dyDescent="0.2">
      <c r="A209" s="35"/>
      <c r="B209" s="35"/>
      <c r="J209" s="36"/>
      <c r="K209" s="36"/>
      <c r="M209" s="35"/>
    </row>
    <row r="210" spans="1:13" ht="12.75" customHeight="1" x14ac:dyDescent="0.2">
      <c r="A210" s="35"/>
      <c r="B210" s="35"/>
      <c r="J210" s="36"/>
      <c r="K210" s="36"/>
      <c r="M210" s="35"/>
    </row>
    <row r="211" spans="1:13" ht="12.75" customHeight="1" x14ac:dyDescent="0.2">
      <c r="A211" s="35"/>
      <c r="B211" s="35"/>
      <c r="J211" s="36"/>
      <c r="K211" s="36"/>
      <c r="M211" s="35"/>
    </row>
    <row r="212" spans="1:13" ht="12.75" customHeight="1" x14ac:dyDescent="0.2">
      <c r="A212" s="35"/>
      <c r="B212" s="35"/>
      <c r="J212" s="36"/>
      <c r="K212" s="36"/>
      <c r="M212" s="35"/>
    </row>
    <row r="213" spans="1:13" ht="12.75" customHeight="1" x14ac:dyDescent="0.2">
      <c r="A213" s="35"/>
      <c r="B213" s="35"/>
      <c r="J213" s="36"/>
      <c r="K213" s="36"/>
      <c r="M213" s="35"/>
    </row>
    <row r="214" spans="1:13" ht="12.75" customHeight="1" x14ac:dyDescent="0.2">
      <c r="A214" s="35"/>
      <c r="B214" s="35"/>
      <c r="J214" s="36"/>
      <c r="K214" s="36"/>
      <c r="M214" s="35"/>
    </row>
    <row r="215" spans="1:13" ht="12.75" customHeight="1" x14ac:dyDescent="0.2">
      <c r="A215" s="35"/>
      <c r="B215" s="35"/>
      <c r="J215" s="36"/>
      <c r="K215" s="36"/>
      <c r="M215" s="35"/>
    </row>
    <row r="216" spans="1:13" ht="12.75" customHeight="1" x14ac:dyDescent="0.2">
      <c r="A216" s="35"/>
      <c r="B216" s="35"/>
      <c r="J216" s="36"/>
      <c r="K216" s="36"/>
      <c r="M216" s="35"/>
    </row>
    <row r="217" spans="1:13" ht="12.75" customHeight="1" x14ac:dyDescent="0.2">
      <c r="A217" s="35"/>
      <c r="B217" s="35"/>
      <c r="J217" s="36"/>
      <c r="K217" s="36"/>
      <c r="M217" s="35"/>
    </row>
    <row r="218" spans="1:13" ht="12.75" customHeight="1" x14ac:dyDescent="0.2">
      <c r="A218" s="35"/>
      <c r="B218" s="35"/>
      <c r="J218" s="36"/>
      <c r="K218" s="36"/>
      <c r="M218" s="35"/>
    </row>
    <row r="219" spans="1:13" ht="12.75" customHeight="1" x14ac:dyDescent="0.2">
      <c r="A219" s="35"/>
      <c r="B219" s="35"/>
      <c r="J219" s="36"/>
      <c r="K219" s="36"/>
      <c r="M219" s="35"/>
    </row>
    <row r="220" spans="1:13" ht="12.75" customHeight="1" x14ac:dyDescent="0.2">
      <c r="A220" s="35"/>
      <c r="B220" s="35"/>
      <c r="J220" s="36"/>
      <c r="K220" s="36"/>
      <c r="M220" s="35"/>
    </row>
    <row r="221" spans="1:13" ht="12.75" customHeight="1" x14ac:dyDescent="0.2">
      <c r="A221" s="35"/>
      <c r="B221" s="35"/>
      <c r="J221" s="36"/>
      <c r="K221" s="36"/>
      <c r="M221" s="35"/>
    </row>
    <row r="222" spans="1:13" ht="12.75" customHeight="1" x14ac:dyDescent="0.2">
      <c r="A222" s="35"/>
      <c r="B222" s="35"/>
      <c r="J222" s="36"/>
      <c r="K222" s="36"/>
      <c r="M222" s="35"/>
    </row>
    <row r="223" spans="1:13" ht="12.75" customHeight="1" x14ac:dyDescent="0.2">
      <c r="A223" s="35"/>
      <c r="B223" s="35"/>
      <c r="J223" s="36"/>
      <c r="K223" s="36"/>
      <c r="M223" s="35"/>
    </row>
    <row r="224" spans="1:13" ht="12.75" customHeight="1" x14ac:dyDescent="0.2">
      <c r="A224" s="35"/>
      <c r="B224" s="35"/>
      <c r="J224" s="36"/>
      <c r="K224" s="36"/>
      <c r="M224" s="35"/>
    </row>
    <row r="225" spans="1:13" ht="12.75" customHeight="1" x14ac:dyDescent="0.2">
      <c r="A225" s="35"/>
      <c r="B225" s="35"/>
      <c r="J225" s="36"/>
      <c r="K225" s="36"/>
      <c r="M225" s="35"/>
    </row>
    <row r="226" spans="1:13" ht="12.75" customHeight="1" x14ac:dyDescent="0.2">
      <c r="A226" s="35"/>
      <c r="B226" s="35"/>
      <c r="J226" s="36"/>
      <c r="K226" s="36"/>
      <c r="M226" s="35"/>
    </row>
    <row r="227" spans="1:13" ht="12.75" customHeight="1" x14ac:dyDescent="0.2">
      <c r="A227" s="35"/>
      <c r="B227" s="35"/>
      <c r="J227" s="36"/>
      <c r="K227" s="36"/>
      <c r="M227" s="35"/>
    </row>
    <row r="228" spans="1:13" ht="12.75" customHeight="1" x14ac:dyDescent="0.2">
      <c r="A228" s="35"/>
      <c r="B228" s="35"/>
      <c r="J228" s="36"/>
      <c r="K228" s="36"/>
      <c r="M228" s="35"/>
    </row>
    <row r="229" spans="1:13" ht="12.75" customHeight="1" x14ac:dyDescent="0.2">
      <c r="A229" s="35"/>
      <c r="B229" s="35"/>
      <c r="J229" s="36"/>
      <c r="K229" s="36"/>
      <c r="M229" s="35"/>
    </row>
    <row r="230" spans="1:13" ht="12.75" customHeight="1" x14ac:dyDescent="0.2">
      <c r="A230" s="35"/>
      <c r="B230" s="35"/>
      <c r="J230" s="36"/>
      <c r="K230" s="36"/>
      <c r="M230" s="35"/>
    </row>
    <row r="231" spans="1:13" ht="12.75" customHeight="1" x14ac:dyDescent="0.2">
      <c r="A231" s="35"/>
      <c r="B231" s="35"/>
      <c r="J231" s="36"/>
      <c r="K231" s="36"/>
      <c r="M231" s="35"/>
    </row>
    <row r="232" spans="1:13" ht="12.75" customHeight="1" x14ac:dyDescent="0.2">
      <c r="A232" s="35"/>
      <c r="B232" s="35"/>
      <c r="J232" s="36"/>
      <c r="K232" s="36"/>
      <c r="M232" s="35"/>
    </row>
    <row r="233" spans="1:13" ht="12.75" customHeight="1" x14ac:dyDescent="0.2">
      <c r="A233" s="35"/>
      <c r="B233" s="35"/>
      <c r="J233" s="36"/>
      <c r="K233" s="36"/>
      <c r="M233" s="35"/>
    </row>
    <row r="234" spans="1:13" ht="12.75" customHeight="1" x14ac:dyDescent="0.2">
      <c r="A234" s="35"/>
      <c r="B234" s="35"/>
      <c r="J234" s="36"/>
      <c r="K234" s="36"/>
      <c r="M234" s="35"/>
    </row>
    <row r="235" spans="1:13" ht="12.75" customHeight="1" x14ac:dyDescent="0.2">
      <c r="A235" s="35"/>
      <c r="B235" s="35"/>
      <c r="J235" s="36"/>
      <c r="K235" s="36"/>
      <c r="M235" s="35"/>
    </row>
    <row r="236" spans="1:13" ht="12.75" customHeight="1" x14ac:dyDescent="0.2">
      <c r="A236" s="35"/>
      <c r="B236" s="35"/>
      <c r="J236" s="36"/>
      <c r="K236" s="36"/>
      <c r="M236" s="35"/>
    </row>
    <row r="237" spans="1:13" ht="12.75" customHeight="1" x14ac:dyDescent="0.2">
      <c r="A237" s="35"/>
      <c r="B237" s="35"/>
      <c r="J237" s="36"/>
      <c r="K237" s="36"/>
      <c r="M237" s="35"/>
    </row>
    <row r="238" spans="1:13" ht="12.75" customHeight="1" x14ac:dyDescent="0.2">
      <c r="A238" s="35"/>
      <c r="B238" s="35"/>
      <c r="J238" s="36"/>
      <c r="K238" s="36"/>
      <c r="M238" s="35"/>
    </row>
    <row r="239" spans="1:13" ht="12.75" customHeight="1" x14ac:dyDescent="0.2">
      <c r="A239" s="35"/>
      <c r="B239" s="35"/>
      <c r="J239" s="36"/>
      <c r="K239" s="36"/>
      <c r="M239" s="35"/>
    </row>
    <row r="240" spans="1:13" ht="12.75" customHeight="1" x14ac:dyDescent="0.2">
      <c r="A240" s="35"/>
      <c r="B240" s="35"/>
      <c r="J240" s="36"/>
      <c r="K240" s="36"/>
      <c r="M240" s="35"/>
    </row>
    <row r="241" spans="1:13" ht="12.75" customHeight="1" x14ac:dyDescent="0.2">
      <c r="A241" s="35"/>
      <c r="B241" s="35"/>
      <c r="J241" s="36"/>
      <c r="K241" s="36"/>
      <c r="M241" s="35"/>
    </row>
    <row r="242" spans="1:13" ht="12.75" customHeight="1" x14ac:dyDescent="0.2">
      <c r="A242" s="35"/>
      <c r="B242" s="35"/>
      <c r="J242" s="36"/>
      <c r="K242" s="36"/>
      <c r="M242" s="35"/>
    </row>
    <row r="243" spans="1:13" ht="12.75" customHeight="1" x14ac:dyDescent="0.2">
      <c r="A243" s="35"/>
      <c r="B243" s="35"/>
      <c r="J243" s="36"/>
      <c r="K243" s="36"/>
      <c r="M243" s="35"/>
    </row>
    <row r="244" spans="1:13" ht="12.75" customHeight="1" x14ac:dyDescent="0.2">
      <c r="A244" s="35"/>
      <c r="B244" s="35"/>
      <c r="J244" s="36"/>
      <c r="K244" s="36"/>
      <c r="M244" s="35"/>
    </row>
    <row r="245" spans="1:13" ht="12.75" customHeight="1" x14ac:dyDescent="0.2">
      <c r="A245" s="35"/>
      <c r="B245" s="35"/>
      <c r="J245" s="36"/>
      <c r="K245" s="36"/>
      <c r="M245" s="35"/>
    </row>
    <row r="246" spans="1:13" ht="12.75" customHeight="1" x14ac:dyDescent="0.2">
      <c r="A246" s="35"/>
      <c r="B246" s="35"/>
      <c r="J246" s="36"/>
      <c r="K246" s="36"/>
      <c r="M246" s="35"/>
    </row>
    <row r="247" spans="1:13" ht="12.75" customHeight="1" x14ac:dyDescent="0.2">
      <c r="A247" s="35"/>
      <c r="B247" s="35"/>
      <c r="J247" s="36"/>
      <c r="K247" s="36"/>
      <c r="M247" s="35"/>
    </row>
    <row r="248" spans="1:13" ht="12.75" customHeight="1" x14ac:dyDescent="0.2">
      <c r="A248" s="35"/>
      <c r="B248" s="35"/>
      <c r="J248" s="36"/>
      <c r="K248" s="36"/>
      <c r="M248" s="35"/>
    </row>
    <row r="249" spans="1:13" ht="12.75" customHeight="1" x14ac:dyDescent="0.2">
      <c r="A249" s="35"/>
      <c r="B249" s="35"/>
      <c r="J249" s="36"/>
      <c r="K249" s="36"/>
      <c r="M249" s="35"/>
    </row>
    <row r="250" spans="1:13" ht="12.75" customHeight="1" x14ac:dyDescent="0.2">
      <c r="A250" s="35"/>
      <c r="B250" s="35"/>
      <c r="J250" s="36"/>
      <c r="K250" s="36"/>
      <c r="M250" s="35"/>
    </row>
    <row r="251" spans="1:13" ht="12.75" customHeight="1" x14ac:dyDescent="0.2">
      <c r="A251" s="35"/>
      <c r="B251" s="35"/>
      <c r="J251" s="36"/>
      <c r="K251" s="36"/>
      <c r="M251" s="35"/>
    </row>
    <row r="252" spans="1:13" ht="12.75" customHeight="1" x14ac:dyDescent="0.2">
      <c r="A252" s="35"/>
      <c r="B252" s="35"/>
      <c r="J252" s="36"/>
      <c r="K252" s="36"/>
      <c r="M252" s="35"/>
    </row>
    <row r="253" spans="1:13" ht="12.75" customHeight="1" x14ac:dyDescent="0.2">
      <c r="A253" s="35"/>
      <c r="B253" s="35"/>
      <c r="J253" s="36"/>
      <c r="K253" s="36"/>
      <c r="M253" s="35"/>
    </row>
    <row r="254" spans="1:13" ht="12.75" customHeight="1" x14ac:dyDescent="0.2">
      <c r="A254" s="35"/>
      <c r="B254" s="35"/>
      <c r="J254" s="36"/>
      <c r="K254" s="36"/>
      <c r="M254" s="35"/>
    </row>
    <row r="255" spans="1:13" ht="12.75" customHeight="1" x14ac:dyDescent="0.2">
      <c r="A255" s="35"/>
      <c r="B255" s="35"/>
      <c r="J255" s="36"/>
      <c r="K255" s="36"/>
      <c r="M255" s="35"/>
    </row>
    <row r="256" spans="1:13" ht="12.75" customHeight="1" x14ac:dyDescent="0.2">
      <c r="A256" s="35"/>
      <c r="B256" s="35"/>
      <c r="J256" s="36"/>
      <c r="K256" s="36"/>
      <c r="M256" s="35"/>
    </row>
    <row r="257" spans="1:13" ht="12.75" customHeight="1" x14ac:dyDescent="0.2">
      <c r="A257" s="35"/>
      <c r="B257" s="35"/>
      <c r="J257" s="36"/>
      <c r="K257" s="36"/>
      <c r="M257" s="35"/>
    </row>
    <row r="258" spans="1:13" ht="12.75" customHeight="1" x14ac:dyDescent="0.2">
      <c r="A258" s="35"/>
      <c r="B258" s="35"/>
      <c r="J258" s="36"/>
      <c r="K258" s="36"/>
      <c r="M258" s="35"/>
    </row>
    <row r="259" spans="1:13" ht="12.75" customHeight="1" x14ac:dyDescent="0.2">
      <c r="A259" s="35"/>
      <c r="B259" s="35"/>
      <c r="J259" s="36"/>
      <c r="K259" s="36"/>
      <c r="M259" s="35"/>
    </row>
    <row r="260" spans="1:13" ht="12.75" customHeight="1" x14ac:dyDescent="0.2">
      <c r="A260" s="35"/>
      <c r="B260" s="35"/>
      <c r="J260" s="36"/>
      <c r="K260" s="36"/>
      <c r="M260" s="35"/>
    </row>
    <row r="261" spans="1:13" ht="12.75" customHeight="1" x14ac:dyDescent="0.2">
      <c r="A261" s="35"/>
      <c r="B261" s="35"/>
      <c r="J261" s="36"/>
      <c r="K261" s="36"/>
      <c r="M261" s="35"/>
    </row>
    <row r="262" spans="1:13" ht="12.75" customHeight="1" x14ac:dyDescent="0.2">
      <c r="A262" s="35"/>
      <c r="B262" s="35"/>
      <c r="J262" s="36"/>
      <c r="K262" s="36"/>
      <c r="M262" s="35"/>
    </row>
    <row r="263" spans="1:13" ht="12.75" customHeight="1" x14ac:dyDescent="0.2">
      <c r="A263" s="35"/>
      <c r="B263" s="35"/>
      <c r="J263" s="36"/>
      <c r="K263" s="36"/>
      <c r="M263" s="35"/>
    </row>
    <row r="264" spans="1:13" ht="12.75" customHeight="1" x14ac:dyDescent="0.2">
      <c r="A264" s="35"/>
      <c r="B264" s="35"/>
      <c r="J264" s="36"/>
      <c r="K264" s="36"/>
      <c r="M264" s="35"/>
    </row>
    <row r="265" spans="1:13" ht="12.75" customHeight="1" x14ac:dyDescent="0.2">
      <c r="A265" s="35"/>
      <c r="B265" s="35"/>
      <c r="J265" s="36"/>
      <c r="K265" s="36"/>
      <c r="M265" s="35"/>
    </row>
    <row r="266" spans="1:13" ht="12.75" customHeight="1" x14ac:dyDescent="0.2">
      <c r="A266" s="35"/>
      <c r="B266" s="35"/>
      <c r="J266" s="36"/>
      <c r="K266" s="36"/>
      <c r="M266" s="35"/>
    </row>
    <row r="267" spans="1:13" ht="12.75" customHeight="1" x14ac:dyDescent="0.2">
      <c r="A267" s="35"/>
      <c r="B267" s="35"/>
      <c r="J267" s="36"/>
      <c r="K267" s="36"/>
      <c r="M267" s="35"/>
    </row>
    <row r="268" spans="1:13" ht="12.75" customHeight="1" x14ac:dyDescent="0.2">
      <c r="A268" s="35"/>
      <c r="B268" s="35"/>
      <c r="J268" s="36"/>
      <c r="K268" s="36"/>
      <c r="M268" s="35"/>
    </row>
    <row r="269" spans="1:13" ht="12.75" customHeight="1" x14ac:dyDescent="0.2">
      <c r="A269" s="35"/>
      <c r="B269" s="35"/>
      <c r="J269" s="36"/>
      <c r="K269" s="36"/>
      <c r="M269" s="35"/>
    </row>
    <row r="270" spans="1:13" ht="12.75" customHeight="1" x14ac:dyDescent="0.2">
      <c r="A270" s="35"/>
      <c r="B270" s="35"/>
      <c r="J270" s="36"/>
      <c r="K270" s="36"/>
      <c r="M270" s="35"/>
    </row>
    <row r="271" spans="1:13" ht="12.75" customHeight="1" x14ac:dyDescent="0.2">
      <c r="A271" s="35"/>
      <c r="B271" s="35"/>
      <c r="J271" s="36"/>
      <c r="K271" s="36"/>
      <c r="M271" s="35"/>
    </row>
    <row r="272" spans="1:13" ht="12.75" customHeight="1" x14ac:dyDescent="0.2">
      <c r="A272" s="35"/>
      <c r="B272" s="35"/>
      <c r="J272" s="36"/>
      <c r="K272" s="36"/>
      <c r="M272" s="35"/>
    </row>
    <row r="273" spans="1:13" ht="12.75" customHeight="1" x14ac:dyDescent="0.2">
      <c r="A273" s="35"/>
      <c r="B273" s="35"/>
      <c r="J273" s="36"/>
      <c r="K273" s="36"/>
      <c r="M273" s="35"/>
    </row>
    <row r="274" spans="1:13" ht="12.75" customHeight="1" x14ac:dyDescent="0.2">
      <c r="A274" s="35"/>
      <c r="B274" s="35"/>
      <c r="J274" s="36"/>
      <c r="K274" s="36"/>
      <c r="M274" s="35"/>
    </row>
    <row r="275" spans="1:13" ht="12.75" customHeight="1" x14ac:dyDescent="0.2">
      <c r="A275" s="35"/>
      <c r="B275" s="35"/>
      <c r="J275" s="36"/>
      <c r="K275" s="36"/>
      <c r="M275" s="35"/>
    </row>
    <row r="276" spans="1:13" ht="12.75" customHeight="1" x14ac:dyDescent="0.2">
      <c r="A276" s="35"/>
      <c r="B276" s="35"/>
      <c r="J276" s="36"/>
      <c r="K276" s="36"/>
      <c r="M276" s="35"/>
    </row>
    <row r="277" spans="1:13" ht="12.75" customHeight="1" x14ac:dyDescent="0.2">
      <c r="A277" s="35"/>
      <c r="B277" s="35"/>
      <c r="J277" s="36"/>
      <c r="K277" s="36"/>
      <c r="M277" s="35"/>
    </row>
    <row r="278" spans="1:13" ht="12.75" customHeight="1" x14ac:dyDescent="0.2">
      <c r="A278" s="35"/>
      <c r="B278" s="35"/>
      <c r="J278" s="36"/>
      <c r="K278" s="36"/>
      <c r="M278" s="35"/>
    </row>
    <row r="279" spans="1:13" ht="12.75" customHeight="1" x14ac:dyDescent="0.2">
      <c r="A279" s="35"/>
      <c r="B279" s="35"/>
      <c r="J279" s="36"/>
      <c r="K279" s="36"/>
      <c r="M279" s="35"/>
    </row>
    <row r="280" spans="1:13" ht="12.75" customHeight="1" x14ac:dyDescent="0.2">
      <c r="A280" s="35"/>
      <c r="B280" s="35"/>
      <c r="J280" s="36"/>
      <c r="K280" s="36"/>
      <c r="M280" s="35"/>
    </row>
    <row r="281" spans="1:13" ht="12.75" customHeight="1" x14ac:dyDescent="0.2">
      <c r="A281" s="35"/>
      <c r="B281" s="35"/>
      <c r="J281" s="36"/>
      <c r="K281" s="36"/>
      <c r="M281" s="35"/>
    </row>
    <row r="282" spans="1:13" ht="12.75" customHeight="1" x14ac:dyDescent="0.2">
      <c r="A282" s="35"/>
      <c r="B282" s="35"/>
      <c r="J282" s="36"/>
      <c r="K282" s="36"/>
      <c r="M282" s="35"/>
    </row>
    <row r="283" spans="1:13" ht="12.75" customHeight="1" x14ac:dyDescent="0.2">
      <c r="A283" s="35"/>
      <c r="B283" s="35"/>
      <c r="J283" s="36"/>
      <c r="K283" s="36"/>
      <c r="M283" s="35"/>
    </row>
    <row r="284" spans="1:13" ht="12.75" customHeight="1" x14ac:dyDescent="0.2">
      <c r="A284" s="35"/>
      <c r="B284" s="35"/>
      <c r="J284" s="36"/>
      <c r="K284" s="36"/>
      <c r="M284" s="35"/>
    </row>
    <row r="285" spans="1:13" ht="12.75" customHeight="1" x14ac:dyDescent="0.2">
      <c r="A285" s="35"/>
      <c r="B285" s="35"/>
      <c r="J285" s="36"/>
      <c r="K285" s="36"/>
      <c r="M285" s="35"/>
    </row>
    <row r="286" spans="1:13" ht="12.75" customHeight="1" x14ac:dyDescent="0.2">
      <c r="A286" s="35"/>
      <c r="B286" s="35"/>
      <c r="J286" s="36"/>
      <c r="K286" s="36"/>
      <c r="M286" s="35"/>
    </row>
    <row r="287" spans="1:13" ht="12.75" customHeight="1" x14ac:dyDescent="0.2">
      <c r="A287" s="35"/>
      <c r="B287" s="35"/>
      <c r="J287" s="36"/>
      <c r="K287" s="36"/>
      <c r="M287" s="35"/>
    </row>
    <row r="288" spans="1:13" ht="12.75" customHeight="1" x14ac:dyDescent="0.2">
      <c r="A288" s="35"/>
      <c r="B288" s="35"/>
      <c r="J288" s="36"/>
      <c r="K288" s="36"/>
      <c r="M288" s="35"/>
    </row>
    <row r="289" spans="1:13" ht="12.75" customHeight="1" x14ac:dyDescent="0.2">
      <c r="A289" s="35"/>
      <c r="B289" s="35"/>
      <c r="J289" s="36"/>
      <c r="K289" s="36"/>
      <c r="M289" s="35"/>
    </row>
    <row r="290" spans="1:13" ht="12.75" customHeight="1" x14ac:dyDescent="0.2">
      <c r="A290" s="35"/>
      <c r="B290" s="35"/>
      <c r="J290" s="36"/>
      <c r="K290" s="36"/>
      <c r="M290" s="35"/>
    </row>
    <row r="291" spans="1:13" ht="12.75" customHeight="1" x14ac:dyDescent="0.2">
      <c r="A291" s="35"/>
      <c r="B291" s="35"/>
      <c r="J291" s="36"/>
      <c r="K291" s="36"/>
      <c r="M291" s="35"/>
    </row>
    <row r="292" spans="1:13" ht="12.75" customHeight="1" x14ac:dyDescent="0.2">
      <c r="A292" s="35"/>
      <c r="B292" s="35"/>
      <c r="J292" s="36"/>
      <c r="K292" s="36"/>
      <c r="M292" s="35"/>
    </row>
    <row r="293" spans="1:13" ht="12.75" customHeight="1" x14ac:dyDescent="0.2">
      <c r="A293" s="35"/>
      <c r="B293" s="35"/>
      <c r="J293" s="36"/>
      <c r="K293" s="36"/>
      <c r="M293" s="35"/>
    </row>
    <row r="294" spans="1:13" ht="12.75" customHeight="1" x14ac:dyDescent="0.2">
      <c r="A294" s="35"/>
      <c r="B294" s="35"/>
      <c r="J294" s="36"/>
      <c r="K294" s="36"/>
      <c r="M294" s="35"/>
    </row>
    <row r="295" spans="1:13" ht="12.75" customHeight="1" x14ac:dyDescent="0.2">
      <c r="A295" s="35"/>
      <c r="B295" s="35"/>
      <c r="J295" s="36"/>
      <c r="K295" s="36"/>
      <c r="M295" s="35"/>
    </row>
    <row r="296" spans="1:13" ht="12.75" customHeight="1" x14ac:dyDescent="0.2">
      <c r="A296" s="35"/>
      <c r="B296" s="35"/>
      <c r="J296" s="36"/>
      <c r="K296" s="36"/>
      <c r="M296" s="35"/>
    </row>
    <row r="297" spans="1:13" ht="12.75" customHeight="1" x14ac:dyDescent="0.2">
      <c r="A297" s="35"/>
      <c r="B297" s="35"/>
      <c r="J297" s="36"/>
      <c r="K297" s="36"/>
      <c r="M297" s="35"/>
    </row>
    <row r="298" spans="1:13" ht="12.75" customHeight="1" x14ac:dyDescent="0.2">
      <c r="A298" s="35"/>
      <c r="B298" s="35"/>
      <c r="J298" s="36"/>
      <c r="K298" s="36"/>
      <c r="M298" s="35"/>
    </row>
    <row r="299" spans="1:13" ht="12.75" customHeight="1" x14ac:dyDescent="0.2">
      <c r="A299" s="35"/>
      <c r="B299" s="35"/>
      <c r="J299" s="36"/>
      <c r="K299" s="36"/>
      <c r="M299" s="35"/>
    </row>
    <row r="300" spans="1:13" ht="12.75" customHeight="1" x14ac:dyDescent="0.2">
      <c r="A300" s="35"/>
      <c r="B300" s="35"/>
      <c r="J300" s="36"/>
      <c r="K300" s="36"/>
      <c r="M300" s="35"/>
    </row>
    <row r="301" spans="1:13" ht="12.75" customHeight="1" x14ac:dyDescent="0.2">
      <c r="A301" s="35"/>
      <c r="B301" s="35"/>
      <c r="J301" s="36"/>
      <c r="K301" s="36"/>
      <c r="M301" s="35"/>
    </row>
    <row r="302" spans="1:13" ht="12.75" customHeight="1" x14ac:dyDescent="0.2">
      <c r="A302" s="35"/>
      <c r="B302" s="35"/>
      <c r="J302" s="36"/>
      <c r="K302" s="36"/>
      <c r="M302" s="35"/>
    </row>
    <row r="303" spans="1:13" ht="12.75" customHeight="1" x14ac:dyDescent="0.2">
      <c r="A303" s="35"/>
      <c r="B303" s="35"/>
      <c r="J303" s="36"/>
      <c r="K303" s="36"/>
      <c r="M303" s="35"/>
    </row>
    <row r="304" spans="1:13" ht="12.75" customHeight="1" x14ac:dyDescent="0.2">
      <c r="A304" s="35"/>
      <c r="B304" s="35"/>
      <c r="J304" s="36"/>
      <c r="K304" s="36"/>
      <c r="M304" s="35"/>
    </row>
    <row r="305" spans="1:13" ht="12.75" customHeight="1" x14ac:dyDescent="0.2">
      <c r="A305" s="35"/>
      <c r="B305" s="35"/>
      <c r="J305" s="36"/>
      <c r="K305" s="36"/>
      <c r="M305" s="35"/>
    </row>
    <row r="306" spans="1:13" ht="12.75" customHeight="1" x14ac:dyDescent="0.2">
      <c r="A306" s="35"/>
      <c r="B306" s="35"/>
      <c r="J306" s="36"/>
      <c r="K306" s="36"/>
      <c r="M306" s="35"/>
    </row>
    <row r="307" spans="1:13" ht="12.75" customHeight="1" x14ac:dyDescent="0.2">
      <c r="A307" s="35"/>
      <c r="B307" s="35"/>
      <c r="J307" s="36"/>
      <c r="K307" s="36"/>
      <c r="M307" s="35"/>
    </row>
    <row r="308" spans="1:13" ht="12.75" customHeight="1" x14ac:dyDescent="0.2">
      <c r="A308" s="35"/>
      <c r="B308" s="35"/>
      <c r="J308" s="36"/>
      <c r="K308" s="36"/>
      <c r="M308" s="35"/>
    </row>
    <row r="309" spans="1:13" ht="12.75" customHeight="1" x14ac:dyDescent="0.2">
      <c r="A309" s="35"/>
      <c r="B309" s="35"/>
      <c r="J309" s="36"/>
      <c r="K309" s="36"/>
      <c r="M309" s="35"/>
    </row>
    <row r="310" spans="1:13" ht="12.75" customHeight="1" x14ac:dyDescent="0.2">
      <c r="A310" s="35"/>
      <c r="B310" s="35"/>
      <c r="J310" s="36"/>
      <c r="K310" s="36"/>
      <c r="M310" s="35"/>
    </row>
    <row r="311" spans="1:13" ht="12.75" customHeight="1" x14ac:dyDescent="0.2">
      <c r="A311" s="35"/>
      <c r="B311" s="35"/>
      <c r="J311" s="36"/>
      <c r="K311" s="36"/>
      <c r="M311" s="35"/>
    </row>
    <row r="312" spans="1:13" ht="12.75" customHeight="1" x14ac:dyDescent="0.2">
      <c r="A312" s="35"/>
      <c r="B312" s="35"/>
      <c r="J312" s="36"/>
      <c r="K312" s="36"/>
      <c r="M312" s="35"/>
    </row>
    <row r="313" spans="1:13" ht="12.75" customHeight="1" x14ac:dyDescent="0.2">
      <c r="A313" s="35"/>
      <c r="B313" s="35"/>
      <c r="J313" s="36"/>
      <c r="K313" s="36"/>
      <c r="M313" s="35"/>
    </row>
    <row r="314" spans="1:13" ht="12.75" customHeight="1" x14ac:dyDescent="0.2">
      <c r="A314" s="35"/>
      <c r="B314" s="35"/>
      <c r="J314" s="36"/>
      <c r="K314" s="36"/>
      <c r="M314" s="35"/>
    </row>
    <row r="315" spans="1:13" ht="12.75" customHeight="1" x14ac:dyDescent="0.2">
      <c r="A315" s="35"/>
      <c r="B315" s="35"/>
      <c r="J315" s="36"/>
      <c r="K315" s="36"/>
      <c r="M315" s="35"/>
    </row>
    <row r="316" spans="1:13" ht="12.75" customHeight="1" x14ac:dyDescent="0.2">
      <c r="A316" s="35"/>
      <c r="B316" s="35"/>
      <c r="J316" s="36"/>
      <c r="K316" s="36"/>
      <c r="M316" s="35"/>
    </row>
    <row r="317" spans="1:13" ht="12.75" customHeight="1" x14ac:dyDescent="0.2">
      <c r="A317" s="35"/>
      <c r="B317" s="35"/>
      <c r="J317" s="36"/>
      <c r="K317" s="36"/>
      <c r="M317" s="35"/>
    </row>
    <row r="318" spans="1:13" ht="12.75" customHeight="1" x14ac:dyDescent="0.2">
      <c r="A318" s="35"/>
      <c r="B318" s="35"/>
      <c r="J318" s="36"/>
      <c r="K318" s="36"/>
      <c r="M318" s="35"/>
    </row>
    <row r="319" spans="1:13" ht="12.75" customHeight="1" x14ac:dyDescent="0.2">
      <c r="A319" s="35"/>
      <c r="B319" s="35"/>
      <c r="J319" s="36"/>
      <c r="K319" s="36"/>
      <c r="M319" s="35"/>
    </row>
    <row r="320" spans="1:13" ht="12.75" customHeight="1" x14ac:dyDescent="0.2">
      <c r="A320" s="35"/>
      <c r="B320" s="35"/>
      <c r="J320" s="36"/>
      <c r="K320" s="36"/>
      <c r="M320" s="35"/>
    </row>
    <row r="321" spans="1:13" ht="12.75" customHeight="1" x14ac:dyDescent="0.2">
      <c r="A321" s="35"/>
      <c r="B321" s="35"/>
      <c r="J321" s="36"/>
      <c r="K321" s="36"/>
      <c r="M321" s="35"/>
    </row>
    <row r="322" spans="1:13" ht="12.75" customHeight="1" x14ac:dyDescent="0.2">
      <c r="A322" s="35"/>
      <c r="B322" s="35"/>
      <c r="J322" s="36"/>
      <c r="K322" s="36"/>
      <c r="M322" s="35"/>
    </row>
    <row r="323" spans="1:13" ht="12.75" customHeight="1" x14ac:dyDescent="0.2">
      <c r="A323" s="35"/>
      <c r="B323" s="35"/>
      <c r="J323" s="36"/>
      <c r="K323" s="36"/>
      <c r="M323" s="35"/>
    </row>
    <row r="324" spans="1:13" ht="12.75" customHeight="1" x14ac:dyDescent="0.2">
      <c r="A324" s="35"/>
      <c r="B324" s="35"/>
      <c r="J324" s="36"/>
      <c r="K324" s="36"/>
      <c r="M324" s="35"/>
    </row>
    <row r="325" spans="1:13" ht="12.75" customHeight="1" x14ac:dyDescent="0.2">
      <c r="A325" s="35"/>
      <c r="B325" s="35"/>
      <c r="J325" s="36"/>
      <c r="K325" s="36"/>
      <c r="M325" s="35"/>
    </row>
    <row r="326" spans="1:13" ht="12.75" customHeight="1" x14ac:dyDescent="0.2">
      <c r="A326" s="35"/>
      <c r="B326" s="35"/>
      <c r="J326" s="36"/>
      <c r="K326" s="36"/>
      <c r="M326" s="35"/>
    </row>
    <row r="327" spans="1:13" ht="12.75" customHeight="1" x14ac:dyDescent="0.2">
      <c r="A327" s="35"/>
      <c r="B327" s="35"/>
      <c r="J327" s="36"/>
      <c r="K327" s="36"/>
      <c r="M327" s="35"/>
    </row>
    <row r="328" spans="1:13" ht="12.75" customHeight="1" x14ac:dyDescent="0.2">
      <c r="A328" s="35"/>
      <c r="B328" s="35"/>
      <c r="J328" s="36"/>
      <c r="K328" s="36"/>
      <c r="M328" s="35"/>
    </row>
    <row r="329" spans="1:13" ht="12.75" customHeight="1" x14ac:dyDescent="0.2">
      <c r="A329" s="35"/>
      <c r="B329" s="35"/>
      <c r="J329" s="36"/>
      <c r="K329" s="36"/>
      <c r="M329" s="35"/>
    </row>
    <row r="330" spans="1:13" ht="12.75" customHeight="1" x14ac:dyDescent="0.2">
      <c r="A330" s="35"/>
      <c r="B330" s="35"/>
      <c r="J330" s="36"/>
      <c r="K330" s="36"/>
      <c r="M330" s="35"/>
    </row>
    <row r="331" spans="1:13" ht="12.75" customHeight="1" x14ac:dyDescent="0.2">
      <c r="A331" s="35"/>
      <c r="B331" s="35"/>
      <c r="J331" s="36"/>
      <c r="K331" s="36"/>
      <c r="M331" s="35"/>
    </row>
    <row r="332" spans="1:13" ht="12.75" customHeight="1" x14ac:dyDescent="0.2">
      <c r="A332" s="35"/>
      <c r="B332" s="35"/>
      <c r="J332" s="36"/>
      <c r="K332" s="36"/>
      <c r="M332" s="35"/>
    </row>
    <row r="333" spans="1:13" ht="12.75" customHeight="1" x14ac:dyDescent="0.2">
      <c r="A333" s="35"/>
      <c r="B333" s="35"/>
      <c r="J333" s="36"/>
      <c r="K333" s="36"/>
      <c r="M333" s="35"/>
    </row>
    <row r="334" spans="1:13" ht="12.75" customHeight="1" x14ac:dyDescent="0.2">
      <c r="A334" s="35"/>
      <c r="B334" s="35"/>
      <c r="J334" s="36"/>
      <c r="K334" s="36"/>
      <c r="M334" s="35"/>
    </row>
    <row r="335" spans="1:13" ht="12.75" customHeight="1" x14ac:dyDescent="0.2">
      <c r="A335" s="35"/>
      <c r="B335" s="35"/>
      <c r="J335" s="36"/>
      <c r="K335" s="36"/>
      <c r="M335" s="35"/>
    </row>
    <row r="336" spans="1:13" ht="12.75" customHeight="1" x14ac:dyDescent="0.2">
      <c r="A336" s="35"/>
      <c r="B336" s="35"/>
      <c r="J336" s="36"/>
      <c r="K336" s="36"/>
      <c r="M336" s="35"/>
    </row>
    <row r="337" spans="1:13" ht="12.75" customHeight="1" x14ac:dyDescent="0.2">
      <c r="A337" s="35"/>
      <c r="B337" s="35"/>
      <c r="J337" s="36"/>
      <c r="K337" s="36"/>
      <c r="M337" s="35"/>
    </row>
    <row r="338" spans="1:13" ht="12.75" customHeight="1" x14ac:dyDescent="0.2">
      <c r="A338" s="35"/>
      <c r="B338" s="35"/>
      <c r="J338" s="36"/>
      <c r="K338" s="36"/>
      <c r="M338" s="35"/>
    </row>
    <row r="339" spans="1:13" ht="12.75" customHeight="1" x14ac:dyDescent="0.2">
      <c r="A339" s="35"/>
      <c r="B339" s="35"/>
      <c r="J339" s="36"/>
      <c r="K339" s="36"/>
      <c r="M339" s="35"/>
    </row>
    <row r="340" spans="1:13" ht="12.75" customHeight="1" x14ac:dyDescent="0.2">
      <c r="A340" s="35"/>
      <c r="B340" s="35"/>
      <c r="J340" s="36"/>
      <c r="K340" s="36"/>
      <c r="M340" s="35"/>
    </row>
    <row r="341" spans="1:13" ht="12.75" customHeight="1" x14ac:dyDescent="0.2">
      <c r="A341" s="35"/>
      <c r="B341" s="35"/>
      <c r="J341" s="36"/>
      <c r="K341" s="36"/>
      <c r="M341" s="35"/>
    </row>
    <row r="342" spans="1:13" ht="12.75" customHeight="1" x14ac:dyDescent="0.2">
      <c r="A342" s="35"/>
      <c r="B342" s="35"/>
      <c r="J342" s="36"/>
      <c r="K342" s="36"/>
      <c r="M342" s="35"/>
    </row>
    <row r="343" spans="1:13" ht="12.75" customHeight="1" x14ac:dyDescent="0.2">
      <c r="A343" s="35"/>
      <c r="B343" s="35"/>
      <c r="J343" s="36"/>
      <c r="K343" s="36"/>
      <c r="M343" s="35"/>
    </row>
    <row r="344" spans="1:13" ht="12.75" customHeight="1" x14ac:dyDescent="0.2">
      <c r="A344" s="35"/>
      <c r="B344" s="35"/>
      <c r="J344" s="36"/>
      <c r="K344" s="36"/>
      <c r="M344" s="35"/>
    </row>
    <row r="345" spans="1:13" ht="12.75" customHeight="1" x14ac:dyDescent="0.2">
      <c r="A345" s="35"/>
      <c r="B345" s="35"/>
      <c r="J345" s="36"/>
      <c r="K345" s="36"/>
      <c r="M345" s="35"/>
    </row>
    <row r="346" spans="1:13" ht="12.75" customHeight="1" x14ac:dyDescent="0.2">
      <c r="A346" s="35"/>
      <c r="B346" s="35"/>
      <c r="J346" s="36"/>
      <c r="K346" s="36"/>
      <c r="M346" s="35"/>
    </row>
    <row r="347" spans="1:13" ht="12.75" customHeight="1" x14ac:dyDescent="0.2">
      <c r="A347" s="35"/>
      <c r="B347" s="35"/>
      <c r="J347" s="36"/>
      <c r="K347" s="36"/>
      <c r="M347" s="35"/>
    </row>
    <row r="348" spans="1:13" ht="12.75" customHeight="1" x14ac:dyDescent="0.2">
      <c r="A348" s="35"/>
      <c r="B348" s="35"/>
      <c r="J348" s="36"/>
      <c r="K348" s="36"/>
      <c r="M348" s="35"/>
    </row>
    <row r="349" spans="1:13" ht="12.75" customHeight="1" x14ac:dyDescent="0.2">
      <c r="A349" s="35"/>
      <c r="B349" s="35"/>
      <c r="J349" s="36"/>
      <c r="K349" s="36"/>
      <c r="M349" s="35"/>
    </row>
    <row r="350" spans="1:13" ht="12.75" customHeight="1" x14ac:dyDescent="0.2">
      <c r="A350" s="35"/>
      <c r="B350" s="35"/>
      <c r="J350" s="36"/>
      <c r="K350" s="36"/>
      <c r="M350" s="35"/>
    </row>
    <row r="351" spans="1:13" ht="12.75" customHeight="1" x14ac:dyDescent="0.2">
      <c r="A351" s="35"/>
      <c r="B351" s="35"/>
      <c r="J351" s="36"/>
      <c r="K351" s="36"/>
      <c r="M351" s="35"/>
    </row>
    <row r="352" spans="1:13" ht="12.75" customHeight="1" x14ac:dyDescent="0.2">
      <c r="A352" s="35"/>
      <c r="B352" s="35"/>
      <c r="J352" s="36"/>
      <c r="K352" s="36"/>
      <c r="M352" s="35"/>
    </row>
    <row r="353" spans="1:13" ht="12.75" customHeight="1" x14ac:dyDescent="0.2">
      <c r="A353" s="35"/>
      <c r="B353" s="35"/>
      <c r="J353" s="36"/>
      <c r="K353" s="36"/>
      <c r="M353" s="35"/>
    </row>
    <row r="354" spans="1:13" ht="12.75" customHeight="1" x14ac:dyDescent="0.2">
      <c r="A354" s="35"/>
      <c r="B354" s="35"/>
      <c r="J354" s="36"/>
      <c r="K354" s="36"/>
      <c r="M354" s="35"/>
    </row>
    <row r="355" spans="1:13" ht="12.75" customHeight="1" x14ac:dyDescent="0.2">
      <c r="A355" s="35"/>
      <c r="B355" s="35"/>
      <c r="J355" s="36"/>
      <c r="K355" s="36"/>
      <c r="M355" s="35"/>
    </row>
    <row r="356" spans="1:13" ht="12.75" customHeight="1" x14ac:dyDescent="0.2">
      <c r="A356" s="35"/>
      <c r="B356" s="35"/>
      <c r="J356" s="36"/>
      <c r="K356" s="36"/>
      <c r="M356" s="35"/>
    </row>
    <row r="357" spans="1:13" ht="12.75" customHeight="1" x14ac:dyDescent="0.2">
      <c r="A357" s="35"/>
      <c r="B357" s="35"/>
      <c r="J357" s="36"/>
      <c r="K357" s="36"/>
      <c r="M357" s="35"/>
    </row>
    <row r="358" spans="1:13" ht="12.75" customHeight="1" x14ac:dyDescent="0.2">
      <c r="A358" s="35"/>
      <c r="B358" s="35"/>
      <c r="J358" s="36"/>
      <c r="K358" s="36"/>
      <c r="M358" s="35"/>
    </row>
    <row r="359" spans="1:13" ht="12.75" customHeight="1" x14ac:dyDescent="0.2">
      <c r="A359" s="35"/>
      <c r="B359" s="35"/>
      <c r="J359" s="36"/>
      <c r="K359" s="36"/>
      <c r="M359" s="35"/>
    </row>
    <row r="360" spans="1:13" ht="12.75" customHeight="1" x14ac:dyDescent="0.2">
      <c r="A360" s="35"/>
      <c r="B360" s="35"/>
      <c r="J360" s="36"/>
      <c r="K360" s="36"/>
      <c r="M360" s="35"/>
    </row>
    <row r="361" spans="1:13" ht="12.75" customHeight="1" x14ac:dyDescent="0.2">
      <c r="A361" s="35"/>
      <c r="B361" s="35"/>
      <c r="J361" s="36"/>
      <c r="K361" s="36"/>
      <c r="M361" s="35"/>
    </row>
    <row r="362" spans="1:13" ht="12.75" customHeight="1" x14ac:dyDescent="0.2">
      <c r="A362" s="35"/>
      <c r="B362" s="35"/>
      <c r="J362" s="36"/>
      <c r="K362" s="36"/>
      <c r="M362" s="35"/>
    </row>
    <row r="363" spans="1:13" ht="12.75" customHeight="1" x14ac:dyDescent="0.2">
      <c r="A363" s="35"/>
      <c r="B363" s="35"/>
      <c r="J363" s="36"/>
      <c r="K363" s="36"/>
      <c r="M363" s="35"/>
    </row>
    <row r="364" spans="1:13" ht="12.75" customHeight="1" x14ac:dyDescent="0.2">
      <c r="A364" s="35"/>
      <c r="B364" s="35"/>
      <c r="J364" s="36"/>
      <c r="K364" s="36"/>
      <c r="M364" s="35"/>
    </row>
    <row r="365" spans="1:13" ht="12.75" customHeight="1" x14ac:dyDescent="0.2">
      <c r="A365" s="35"/>
      <c r="B365" s="35"/>
      <c r="J365" s="36"/>
      <c r="K365" s="36"/>
      <c r="M365" s="35"/>
    </row>
    <row r="366" spans="1:13" ht="12.75" customHeight="1" x14ac:dyDescent="0.2">
      <c r="A366" s="35"/>
      <c r="B366" s="35"/>
      <c r="J366" s="36"/>
      <c r="K366" s="36"/>
      <c r="M366" s="35"/>
    </row>
    <row r="367" spans="1:13" ht="12.75" customHeight="1" x14ac:dyDescent="0.2">
      <c r="A367" s="35"/>
      <c r="B367" s="35"/>
      <c r="J367" s="36"/>
      <c r="K367" s="36"/>
      <c r="M367" s="35"/>
    </row>
    <row r="368" spans="1:13" ht="12.75" customHeight="1" x14ac:dyDescent="0.2">
      <c r="A368" s="35"/>
      <c r="B368" s="35"/>
      <c r="J368" s="36"/>
      <c r="K368" s="36"/>
      <c r="M368" s="35"/>
    </row>
    <row r="369" spans="1:13" ht="12.75" customHeight="1" x14ac:dyDescent="0.2">
      <c r="A369" s="35"/>
      <c r="B369" s="35"/>
      <c r="J369" s="36"/>
      <c r="K369" s="36"/>
      <c r="M369" s="35"/>
    </row>
    <row r="370" spans="1:13" ht="12.75" customHeight="1" x14ac:dyDescent="0.2">
      <c r="A370" s="35"/>
      <c r="B370" s="35"/>
      <c r="J370" s="36"/>
      <c r="K370" s="36"/>
      <c r="M370" s="35"/>
    </row>
    <row r="371" spans="1:13" ht="12.75" customHeight="1" x14ac:dyDescent="0.2">
      <c r="A371" s="35"/>
      <c r="B371" s="35"/>
      <c r="J371" s="36"/>
      <c r="K371" s="36"/>
      <c r="M371" s="35"/>
    </row>
    <row r="372" spans="1:13" ht="12.75" customHeight="1" x14ac:dyDescent="0.2">
      <c r="A372" s="35"/>
      <c r="B372" s="35"/>
      <c r="J372" s="36"/>
      <c r="K372" s="36"/>
      <c r="M372" s="35"/>
    </row>
    <row r="373" spans="1:13" ht="12.75" customHeight="1" x14ac:dyDescent="0.2">
      <c r="A373" s="35"/>
      <c r="B373" s="35"/>
      <c r="J373" s="36"/>
      <c r="K373" s="36"/>
      <c r="M373" s="35"/>
    </row>
    <row r="374" spans="1:13" ht="12.75" customHeight="1" x14ac:dyDescent="0.2">
      <c r="A374" s="35"/>
      <c r="B374" s="35"/>
      <c r="J374" s="36"/>
      <c r="K374" s="36"/>
      <c r="M374" s="35"/>
    </row>
    <row r="375" spans="1:13" ht="12.75" customHeight="1" x14ac:dyDescent="0.2">
      <c r="A375" s="35"/>
      <c r="B375" s="35"/>
      <c r="J375" s="36"/>
      <c r="K375" s="36"/>
      <c r="M375" s="35"/>
    </row>
    <row r="376" spans="1:13" ht="12.75" customHeight="1" x14ac:dyDescent="0.2">
      <c r="A376" s="35"/>
      <c r="B376" s="35"/>
      <c r="J376" s="36"/>
      <c r="K376" s="36"/>
      <c r="M376" s="35"/>
    </row>
    <row r="377" spans="1:13" ht="12.75" customHeight="1" x14ac:dyDescent="0.2">
      <c r="A377" s="35"/>
      <c r="B377" s="35"/>
      <c r="J377" s="36"/>
      <c r="K377" s="36"/>
      <c r="M377" s="35"/>
    </row>
    <row r="378" spans="1:13" ht="12.75" customHeight="1" x14ac:dyDescent="0.2">
      <c r="A378" s="35"/>
      <c r="B378" s="35"/>
      <c r="J378" s="36"/>
      <c r="K378" s="36"/>
      <c r="M378" s="35"/>
    </row>
    <row r="379" spans="1:13" ht="12.75" customHeight="1" x14ac:dyDescent="0.2">
      <c r="A379" s="35"/>
      <c r="B379" s="35"/>
      <c r="J379" s="36"/>
      <c r="K379" s="36"/>
      <c r="M379" s="35"/>
    </row>
    <row r="380" spans="1:13" ht="12.75" customHeight="1" x14ac:dyDescent="0.2">
      <c r="A380" s="35"/>
      <c r="B380" s="35"/>
      <c r="J380" s="36"/>
      <c r="K380" s="36"/>
      <c r="M380" s="35"/>
    </row>
    <row r="381" spans="1:13" ht="12.75" customHeight="1" x14ac:dyDescent="0.2">
      <c r="A381" s="35"/>
      <c r="B381" s="35"/>
      <c r="J381" s="36"/>
      <c r="K381" s="36"/>
      <c r="M381" s="35"/>
    </row>
    <row r="382" spans="1:13" ht="12.75" customHeight="1" x14ac:dyDescent="0.2">
      <c r="A382" s="35"/>
      <c r="B382" s="35"/>
      <c r="J382" s="36"/>
      <c r="K382" s="36"/>
      <c r="M382" s="35"/>
    </row>
    <row r="383" spans="1:13" ht="12.75" customHeight="1" x14ac:dyDescent="0.2">
      <c r="A383" s="35"/>
      <c r="B383" s="35"/>
      <c r="J383" s="36"/>
      <c r="K383" s="36"/>
      <c r="M383" s="35"/>
    </row>
    <row r="384" spans="1:13" ht="12.75" customHeight="1" x14ac:dyDescent="0.2">
      <c r="A384" s="35"/>
      <c r="B384" s="35"/>
      <c r="J384" s="36"/>
      <c r="K384" s="36"/>
      <c r="M384" s="35"/>
    </row>
    <row r="385" spans="1:13" ht="12.75" customHeight="1" x14ac:dyDescent="0.2">
      <c r="A385" s="35"/>
      <c r="B385" s="35"/>
      <c r="J385" s="36"/>
      <c r="K385" s="36"/>
      <c r="M385" s="35"/>
    </row>
    <row r="386" spans="1:13" ht="12.75" customHeight="1" x14ac:dyDescent="0.2">
      <c r="A386" s="35"/>
      <c r="B386" s="35"/>
      <c r="J386" s="36"/>
      <c r="K386" s="36"/>
      <c r="M386" s="35"/>
    </row>
    <row r="387" spans="1:13" ht="12.75" customHeight="1" x14ac:dyDescent="0.2">
      <c r="A387" s="35"/>
      <c r="B387" s="35"/>
      <c r="J387" s="36"/>
      <c r="K387" s="36"/>
      <c r="M387" s="35"/>
    </row>
    <row r="388" spans="1:13" ht="12.75" customHeight="1" x14ac:dyDescent="0.2">
      <c r="A388" s="35"/>
      <c r="B388" s="35"/>
      <c r="J388" s="36"/>
      <c r="K388" s="36"/>
      <c r="M388" s="35"/>
    </row>
    <row r="389" spans="1:13" ht="12.75" customHeight="1" x14ac:dyDescent="0.2">
      <c r="A389" s="35"/>
      <c r="B389" s="35"/>
      <c r="J389" s="36"/>
      <c r="K389" s="36"/>
      <c r="M389" s="35"/>
    </row>
    <row r="390" spans="1:13" ht="12.75" customHeight="1" x14ac:dyDescent="0.2">
      <c r="A390" s="35"/>
      <c r="B390" s="35"/>
      <c r="J390" s="36"/>
      <c r="K390" s="36"/>
      <c r="M390" s="35"/>
    </row>
    <row r="391" spans="1:13" ht="12.75" customHeight="1" x14ac:dyDescent="0.2">
      <c r="A391" s="35"/>
      <c r="B391" s="35"/>
      <c r="J391" s="36"/>
      <c r="K391" s="36"/>
      <c r="M391" s="35"/>
    </row>
    <row r="392" spans="1:13" ht="12.75" customHeight="1" x14ac:dyDescent="0.2">
      <c r="A392" s="35"/>
      <c r="B392" s="35"/>
      <c r="J392" s="36"/>
      <c r="K392" s="36"/>
      <c r="M392" s="35"/>
    </row>
    <row r="393" spans="1:13" ht="12.75" customHeight="1" x14ac:dyDescent="0.2">
      <c r="A393" s="35"/>
      <c r="B393" s="35"/>
      <c r="J393" s="36"/>
      <c r="K393" s="36"/>
      <c r="M393" s="35"/>
    </row>
    <row r="394" spans="1:13" ht="12.75" customHeight="1" x14ac:dyDescent="0.2">
      <c r="A394" s="35"/>
      <c r="B394" s="35"/>
      <c r="J394" s="36"/>
      <c r="K394" s="36"/>
      <c r="M394" s="35"/>
    </row>
    <row r="395" spans="1:13" ht="12.75" customHeight="1" x14ac:dyDescent="0.2">
      <c r="A395" s="35"/>
      <c r="B395" s="35"/>
      <c r="J395" s="36"/>
      <c r="K395" s="36"/>
      <c r="M395" s="35"/>
    </row>
    <row r="396" spans="1:13" ht="12.75" customHeight="1" x14ac:dyDescent="0.2">
      <c r="A396" s="35"/>
      <c r="B396" s="35"/>
      <c r="J396" s="36"/>
      <c r="K396" s="36"/>
      <c r="M396" s="35"/>
    </row>
    <row r="397" spans="1:13" ht="12.75" customHeight="1" x14ac:dyDescent="0.2">
      <c r="A397" s="35"/>
      <c r="B397" s="35"/>
      <c r="J397" s="36"/>
      <c r="K397" s="36"/>
      <c r="M397" s="35"/>
    </row>
    <row r="398" spans="1:13" ht="12.75" customHeight="1" x14ac:dyDescent="0.2">
      <c r="A398" s="35"/>
      <c r="B398" s="35"/>
      <c r="J398" s="36"/>
      <c r="K398" s="36"/>
      <c r="M398" s="35"/>
    </row>
    <row r="399" spans="1:13" ht="12.75" customHeight="1" x14ac:dyDescent="0.2">
      <c r="A399" s="35"/>
      <c r="B399" s="35"/>
      <c r="J399" s="36"/>
      <c r="K399" s="36"/>
      <c r="M399" s="35"/>
    </row>
    <row r="400" spans="1:13" ht="12.75" customHeight="1" x14ac:dyDescent="0.2">
      <c r="A400" s="35"/>
      <c r="B400" s="35"/>
      <c r="J400" s="36"/>
      <c r="K400" s="36"/>
      <c r="M400" s="35"/>
    </row>
    <row r="401" spans="1:13" ht="12.75" customHeight="1" x14ac:dyDescent="0.2">
      <c r="A401" s="35"/>
      <c r="B401" s="35"/>
      <c r="J401" s="36"/>
      <c r="K401" s="36"/>
      <c r="M401" s="35"/>
    </row>
    <row r="402" spans="1:13" ht="12.75" customHeight="1" x14ac:dyDescent="0.2">
      <c r="A402" s="35"/>
      <c r="B402" s="35"/>
      <c r="J402" s="36"/>
      <c r="K402" s="36"/>
      <c r="M402" s="35"/>
    </row>
    <row r="403" spans="1:13" ht="12.75" customHeight="1" x14ac:dyDescent="0.2">
      <c r="A403" s="35"/>
      <c r="B403" s="35"/>
      <c r="J403" s="36"/>
      <c r="K403" s="36"/>
      <c r="M403" s="35"/>
    </row>
    <row r="404" spans="1:13" ht="12.75" customHeight="1" x14ac:dyDescent="0.2">
      <c r="A404" s="35"/>
      <c r="B404" s="35"/>
      <c r="J404" s="36"/>
      <c r="K404" s="36"/>
      <c r="M404" s="35"/>
    </row>
    <row r="405" spans="1:13" ht="12.75" customHeight="1" x14ac:dyDescent="0.2">
      <c r="A405" s="35"/>
      <c r="B405" s="35"/>
      <c r="J405" s="36"/>
      <c r="K405" s="36"/>
      <c r="M405" s="35"/>
    </row>
    <row r="406" spans="1:13" ht="12.75" customHeight="1" x14ac:dyDescent="0.2">
      <c r="A406" s="35"/>
      <c r="B406" s="35"/>
      <c r="J406" s="36"/>
      <c r="K406" s="36"/>
      <c r="M406" s="35"/>
    </row>
    <row r="407" spans="1:13" ht="12.75" customHeight="1" x14ac:dyDescent="0.2">
      <c r="A407" s="35"/>
      <c r="B407" s="35"/>
      <c r="J407" s="36"/>
      <c r="K407" s="36"/>
      <c r="M407" s="35"/>
    </row>
    <row r="408" spans="1:13" ht="12.75" customHeight="1" x14ac:dyDescent="0.2">
      <c r="A408" s="35"/>
      <c r="B408" s="35"/>
      <c r="J408" s="36"/>
      <c r="K408" s="36"/>
      <c r="M408" s="35"/>
    </row>
    <row r="409" spans="1:13" ht="12.75" customHeight="1" x14ac:dyDescent="0.2">
      <c r="A409" s="35"/>
      <c r="B409" s="35"/>
      <c r="J409" s="36"/>
      <c r="K409" s="36"/>
      <c r="M409" s="35"/>
    </row>
    <row r="410" spans="1:13" ht="12.75" customHeight="1" x14ac:dyDescent="0.2">
      <c r="A410" s="35"/>
      <c r="B410" s="35"/>
      <c r="J410" s="36"/>
      <c r="K410" s="36"/>
      <c r="M410" s="35"/>
    </row>
    <row r="411" spans="1:13" ht="12.75" customHeight="1" x14ac:dyDescent="0.2">
      <c r="A411" s="35"/>
      <c r="B411" s="35"/>
      <c r="J411" s="36"/>
      <c r="K411" s="36"/>
      <c r="M411" s="35"/>
    </row>
    <row r="412" spans="1:13" ht="12.75" customHeight="1" x14ac:dyDescent="0.2">
      <c r="A412" s="35"/>
      <c r="B412" s="35"/>
      <c r="J412" s="36"/>
      <c r="K412" s="36"/>
      <c r="M412" s="35"/>
    </row>
    <row r="413" spans="1:13" ht="12.75" customHeight="1" x14ac:dyDescent="0.2">
      <c r="A413" s="35"/>
      <c r="B413" s="35"/>
      <c r="J413" s="36"/>
      <c r="K413" s="36"/>
      <c r="M413" s="35"/>
    </row>
    <row r="414" spans="1:13" ht="12.75" customHeight="1" x14ac:dyDescent="0.2">
      <c r="A414" s="35"/>
      <c r="B414" s="35"/>
      <c r="J414" s="36"/>
      <c r="K414" s="36"/>
      <c r="M414" s="35"/>
    </row>
    <row r="415" spans="1:13" ht="12.75" customHeight="1" x14ac:dyDescent="0.2">
      <c r="A415" s="35"/>
      <c r="B415" s="35"/>
      <c r="J415" s="36"/>
      <c r="K415" s="36"/>
      <c r="M415" s="35"/>
    </row>
    <row r="416" spans="1:13" ht="12.75" customHeight="1" x14ac:dyDescent="0.2">
      <c r="A416" s="35"/>
      <c r="B416" s="35"/>
      <c r="J416" s="36"/>
      <c r="K416" s="36"/>
      <c r="M416" s="35"/>
    </row>
    <row r="417" spans="1:13" ht="12.75" customHeight="1" x14ac:dyDescent="0.2">
      <c r="A417" s="35"/>
      <c r="B417" s="35"/>
      <c r="J417" s="36"/>
      <c r="K417" s="36"/>
      <c r="M417" s="35"/>
    </row>
    <row r="418" spans="1:13" ht="12.75" customHeight="1" x14ac:dyDescent="0.2">
      <c r="A418" s="35"/>
      <c r="B418" s="35"/>
      <c r="J418" s="36"/>
      <c r="K418" s="36"/>
      <c r="M418" s="35"/>
    </row>
    <row r="419" spans="1:13" ht="12.75" customHeight="1" x14ac:dyDescent="0.2">
      <c r="A419" s="35"/>
      <c r="B419" s="35"/>
      <c r="J419" s="36"/>
      <c r="K419" s="36"/>
      <c r="M419" s="35"/>
    </row>
    <row r="420" spans="1:13" ht="12.75" customHeight="1" x14ac:dyDescent="0.2">
      <c r="A420" s="35"/>
      <c r="B420" s="35"/>
      <c r="J420" s="36"/>
      <c r="K420" s="36"/>
      <c r="M420" s="35"/>
    </row>
    <row r="421" spans="1:13" ht="12.75" customHeight="1" x14ac:dyDescent="0.2">
      <c r="A421" s="35"/>
      <c r="B421" s="35"/>
      <c r="J421" s="36"/>
      <c r="K421" s="36"/>
      <c r="M421" s="35"/>
    </row>
    <row r="422" spans="1:13" ht="12.75" customHeight="1" x14ac:dyDescent="0.2">
      <c r="A422" s="35"/>
      <c r="B422" s="35"/>
      <c r="J422" s="36"/>
      <c r="K422" s="36"/>
      <c r="M422" s="35"/>
    </row>
    <row r="423" spans="1:13" ht="12.75" customHeight="1" x14ac:dyDescent="0.2">
      <c r="A423" s="35"/>
      <c r="B423" s="35"/>
      <c r="J423" s="36"/>
      <c r="K423" s="36"/>
      <c r="M423" s="35"/>
    </row>
    <row r="424" spans="1:13" ht="12.75" customHeight="1" x14ac:dyDescent="0.2">
      <c r="A424" s="35"/>
      <c r="B424" s="35"/>
      <c r="J424" s="36"/>
      <c r="K424" s="36"/>
      <c r="M424" s="35"/>
    </row>
    <row r="425" spans="1:13" ht="12.75" customHeight="1" x14ac:dyDescent="0.2">
      <c r="A425" s="35"/>
      <c r="B425" s="35"/>
      <c r="J425" s="36"/>
      <c r="K425" s="36"/>
      <c r="M425" s="35"/>
    </row>
    <row r="426" spans="1:13" ht="12.75" customHeight="1" x14ac:dyDescent="0.2">
      <c r="A426" s="35"/>
      <c r="B426" s="35"/>
      <c r="J426" s="36"/>
      <c r="K426" s="36"/>
      <c r="M426" s="35"/>
    </row>
    <row r="427" spans="1:13" ht="12.75" customHeight="1" x14ac:dyDescent="0.2">
      <c r="A427" s="35"/>
      <c r="B427" s="35"/>
      <c r="J427" s="36"/>
      <c r="K427" s="36"/>
      <c r="M427" s="35"/>
    </row>
    <row r="428" spans="1:13" ht="12.75" customHeight="1" x14ac:dyDescent="0.2">
      <c r="A428" s="35"/>
      <c r="B428" s="35"/>
      <c r="J428" s="36"/>
      <c r="K428" s="36"/>
      <c r="M428" s="35"/>
    </row>
    <row r="429" spans="1:13" ht="12.75" customHeight="1" x14ac:dyDescent="0.2">
      <c r="A429" s="35"/>
      <c r="B429" s="35"/>
      <c r="J429" s="36"/>
      <c r="K429" s="36"/>
      <c r="M429" s="35"/>
    </row>
    <row r="430" spans="1:13" ht="12.75" customHeight="1" x14ac:dyDescent="0.2">
      <c r="A430" s="35"/>
      <c r="B430" s="35"/>
      <c r="J430" s="36"/>
      <c r="K430" s="36"/>
      <c r="M430" s="35"/>
    </row>
    <row r="431" spans="1:13" ht="12.75" customHeight="1" x14ac:dyDescent="0.2">
      <c r="A431" s="35"/>
      <c r="B431" s="35"/>
      <c r="J431" s="36"/>
      <c r="K431" s="36"/>
      <c r="M431" s="35"/>
    </row>
    <row r="432" spans="1:13" ht="12.75" customHeight="1" x14ac:dyDescent="0.2">
      <c r="A432" s="35"/>
      <c r="B432" s="35"/>
      <c r="J432" s="36"/>
      <c r="K432" s="36"/>
      <c r="M432" s="35"/>
    </row>
    <row r="433" spans="1:13" ht="12.75" customHeight="1" x14ac:dyDescent="0.2">
      <c r="A433" s="35"/>
      <c r="B433" s="35"/>
      <c r="J433" s="36"/>
      <c r="K433" s="36"/>
      <c r="M433" s="35"/>
    </row>
    <row r="434" spans="1:13" ht="12.75" customHeight="1" x14ac:dyDescent="0.2">
      <c r="A434" s="35"/>
      <c r="B434" s="35"/>
      <c r="J434" s="36"/>
      <c r="K434" s="36"/>
      <c r="M434" s="35"/>
    </row>
    <row r="435" spans="1:13" ht="12.75" customHeight="1" x14ac:dyDescent="0.2">
      <c r="A435" s="35"/>
      <c r="B435" s="35"/>
      <c r="J435" s="36"/>
      <c r="K435" s="36"/>
      <c r="M435" s="35"/>
    </row>
    <row r="436" spans="1:13" ht="12.75" customHeight="1" x14ac:dyDescent="0.2">
      <c r="A436" s="35"/>
      <c r="B436" s="35"/>
      <c r="J436" s="36"/>
      <c r="K436" s="36"/>
      <c r="M436" s="35"/>
    </row>
    <row r="437" spans="1:13" ht="12.75" customHeight="1" x14ac:dyDescent="0.2">
      <c r="A437" s="35"/>
      <c r="B437" s="35"/>
      <c r="J437" s="36"/>
      <c r="K437" s="36"/>
      <c r="M437" s="35"/>
    </row>
    <row r="438" spans="1:13" ht="12.75" customHeight="1" x14ac:dyDescent="0.2">
      <c r="A438" s="35"/>
      <c r="B438" s="35"/>
      <c r="J438" s="36"/>
      <c r="K438" s="36"/>
      <c r="M438" s="35"/>
    </row>
    <row r="439" spans="1:13" ht="12.75" customHeight="1" x14ac:dyDescent="0.2">
      <c r="A439" s="35"/>
      <c r="B439" s="35"/>
      <c r="J439" s="36"/>
      <c r="K439" s="36"/>
      <c r="M439" s="35"/>
    </row>
    <row r="440" spans="1:13" ht="12.75" customHeight="1" x14ac:dyDescent="0.2">
      <c r="A440" s="35"/>
      <c r="B440" s="35"/>
      <c r="J440" s="36"/>
      <c r="K440" s="36"/>
      <c r="M440" s="35"/>
    </row>
    <row r="441" spans="1:13" ht="12.75" customHeight="1" x14ac:dyDescent="0.2">
      <c r="A441" s="35"/>
      <c r="B441" s="35"/>
      <c r="J441" s="36"/>
      <c r="K441" s="36"/>
      <c r="M441" s="35"/>
    </row>
    <row r="442" spans="1:13" ht="12.75" customHeight="1" x14ac:dyDescent="0.2">
      <c r="A442" s="35"/>
      <c r="B442" s="35"/>
      <c r="J442" s="36"/>
      <c r="K442" s="36"/>
      <c r="M442" s="35"/>
    </row>
    <row r="443" spans="1:13" ht="12.75" customHeight="1" x14ac:dyDescent="0.2">
      <c r="A443" s="35"/>
      <c r="B443" s="35"/>
      <c r="J443" s="36"/>
      <c r="K443" s="36"/>
      <c r="M443" s="35"/>
    </row>
    <row r="444" spans="1:13" ht="12.75" customHeight="1" x14ac:dyDescent="0.2">
      <c r="A444" s="35"/>
      <c r="B444" s="35"/>
      <c r="J444" s="36"/>
      <c r="K444" s="36"/>
      <c r="M444" s="35"/>
    </row>
    <row r="445" spans="1:13" ht="12.75" customHeight="1" x14ac:dyDescent="0.2">
      <c r="A445" s="35"/>
      <c r="B445" s="35"/>
      <c r="J445" s="36"/>
      <c r="K445" s="36"/>
      <c r="M445" s="35"/>
    </row>
    <row r="446" spans="1:13" ht="12.75" customHeight="1" x14ac:dyDescent="0.2">
      <c r="A446" s="35"/>
      <c r="B446" s="35"/>
      <c r="J446" s="36"/>
      <c r="K446" s="36"/>
      <c r="M446" s="35"/>
    </row>
    <row r="447" spans="1:13" ht="12.75" customHeight="1" x14ac:dyDescent="0.2">
      <c r="A447" s="35"/>
      <c r="B447" s="35"/>
      <c r="J447" s="36"/>
      <c r="K447" s="36"/>
      <c r="M447" s="35"/>
    </row>
    <row r="448" spans="1:13" ht="12.75" customHeight="1" x14ac:dyDescent="0.2">
      <c r="A448" s="35"/>
      <c r="B448" s="35"/>
      <c r="J448" s="36"/>
      <c r="K448" s="36"/>
      <c r="M448" s="35"/>
    </row>
    <row r="449" spans="1:13" ht="12.75" customHeight="1" x14ac:dyDescent="0.2">
      <c r="A449" s="35"/>
      <c r="B449" s="35"/>
      <c r="J449" s="36"/>
      <c r="K449" s="36"/>
      <c r="M449" s="35"/>
    </row>
    <row r="450" spans="1:13" ht="12.75" customHeight="1" x14ac:dyDescent="0.2">
      <c r="A450" s="35"/>
      <c r="B450" s="35"/>
      <c r="J450" s="36"/>
      <c r="K450" s="36"/>
      <c r="M450" s="35"/>
    </row>
    <row r="451" spans="1:13" ht="12.75" customHeight="1" x14ac:dyDescent="0.2">
      <c r="A451" s="35"/>
      <c r="B451" s="35"/>
      <c r="J451" s="36"/>
      <c r="K451" s="36"/>
      <c r="M451" s="35"/>
    </row>
    <row r="452" spans="1:13" ht="12.75" customHeight="1" x14ac:dyDescent="0.2">
      <c r="A452" s="35"/>
      <c r="B452" s="35"/>
      <c r="J452" s="36"/>
      <c r="K452" s="36"/>
      <c r="M452" s="35"/>
    </row>
    <row r="453" spans="1:13" ht="12.75" customHeight="1" x14ac:dyDescent="0.2">
      <c r="A453" s="35"/>
      <c r="B453" s="35"/>
      <c r="J453" s="36"/>
      <c r="K453" s="36"/>
      <c r="M453" s="35"/>
    </row>
    <row r="454" spans="1:13" ht="12.75" customHeight="1" x14ac:dyDescent="0.2">
      <c r="A454" s="35"/>
      <c r="B454" s="35"/>
      <c r="J454" s="36"/>
      <c r="K454" s="36"/>
      <c r="M454" s="35"/>
    </row>
    <row r="455" spans="1:13" ht="12.75" customHeight="1" x14ac:dyDescent="0.2">
      <c r="A455" s="35"/>
      <c r="B455" s="35"/>
      <c r="J455" s="36"/>
      <c r="K455" s="36"/>
      <c r="M455" s="35"/>
    </row>
    <row r="456" spans="1:13" ht="12.75" customHeight="1" x14ac:dyDescent="0.2">
      <c r="A456" s="35"/>
      <c r="B456" s="35"/>
      <c r="J456" s="36"/>
      <c r="K456" s="36"/>
      <c r="M456" s="35"/>
    </row>
    <row r="457" spans="1:13" ht="12.75" customHeight="1" x14ac:dyDescent="0.2">
      <c r="A457" s="35"/>
      <c r="B457" s="35"/>
      <c r="J457" s="36"/>
      <c r="K457" s="36"/>
      <c r="M457" s="35"/>
    </row>
    <row r="458" spans="1:13" ht="12.75" customHeight="1" x14ac:dyDescent="0.2">
      <c r="A458" s="35"/>
      <c r="B458" s="35"/>
      <c r="J458" s="36"/>
      <c r="K458" s="36"/>
      <c r="M458" s="35"/>
    </row>
    <row r="459" spans="1:13" ht="12.75" customHeight="1" x14ac:dyDescent="0.2">
      <c r="A459" s="35"/>
      <c r="B459" s="35"/>
      <c r="J459" s="36"/>
      <c r="K459" s="36"/>
      <c r="M459" s="35"/>
    </row>
    <row r="460" spans="1:13" ht="12.75" customHeight="1" x14ac:dyDescent="0.2">
      <c r="A460" s="35"/>
      <c r="B460" s="35"/>
      <c r="J460" s="36"/>
      <c r="K460" s="36"/>
      <c r="M460" s="35"/>
    </row>
    <row r="461" spans="1:13" ht="12.75" customHeight="1" x14ac:dyDescent="0.2">
      <c r="A461" s="35"/>
      <c r="B461" s="35"/>
      <c r="J461" s="36"/>
      <c r="K461" s="36"/>
      <c r="M461" s="35"/>
    </row>
    <row r="462" spans="1:13" ht="12.75" customHeight="1" x14ac:dyDescent="0.2">
      <c r="A462" s="35"/>
      <c r="B462" s="35"/>
      <c r="J462" s="36"/>
      <c r="K462" s="36"/>
      <c r="M462" s="35"/>
    </row>
    <row r="463" spans="1:13" ht="12.75" customHeight="1" x14ac:dyDescent="0.2">
      <c r="A463" s="35"/>
      <c r="B463" s="35"/>
      <c r="J463" s="36"/>
      <c r="K463" s="36"/>
      <c r="M463" s="35"/>
    </row>
    <row r="464" spans="1:13" ht="12.75" customHeight="1" x14ac:dyDescent="0.2">
      <c r="A464" s="35"/>
      <c r="B464" s="35"/>
      <c r="J464" s="36"/>
      <c r="K464" s="36"/>
      <c r="M464" s="35"/>
    </row>
    <row r="465" spans="1:13" ht="12.75" customHeight="1" x14ac:dyDescent="0.2">
      <c r="A465" s="35"/>
      <c r="B465" s="35"/>
      <c r="J465" s="36"/>
      <c r="K465" s="36"/>
      <c r="M465" s="35"/>
    </row>
    <row r="466" spans="1:13" ht="12.75" customHeight="1" x14ac:dyDescent="0.2">
      <c r="A466" s="35"/>
      <c r="B466" s="35"/>
      <c r="J466" s="36"/>
      <c r="K466" s="36"/>
      <c r="M466" s="35"/>
    </row>
    <row r="467" spans="1:13" ht="12.75" customHeight="1" x14ac:dyDescent="0.2">
      <c r="A467" s="35"/>
      <c r="B467" s="35"/>
      <c r="J467" s="36"/>
      <c r="K467" s="36"/>
      <c r="M467" s="35"/>
    </row>
    <row r="468" spans="1:13" ht="12.75" customHeight="1" x14ac:dyDescent="0.2">
      <c r="A468" s="35"/>
      <c r="B468" s="35"/>
      <c r="J468" s="36"/>
      <c r="K468" s="36"/>
      <c r="M468" s="35"/>
    </row>
    <row r="469" spans="1:13" ht="12.75" customHeight="1" x14ac:dyDescent="0.2">
      <c r="A469" s="35"/>
      <c r="B469" s="35"/>
      <c r="J469" s="36"/>
      <c r="K469" s="36"/>
      <c r="M469" s="35"/>
    </row>
    <row r="470" spans="1:13" ht="12.75" customHeight="1" x14ac:dyDescent="0.2">
      <c r="A470" s="35"/>
      <c r="B470" s="35"/>
      <c r="J470" s="36"/>
      <c r="K470" s="36"/>
      <c r="M470" s="35"/>
    </row>
    <row r="471" spans="1:13" ht="12.75" customHeight="1" x14ac:dyDescent="0.2">
      <c r="A471" s="35"/>
      <c r="B471" s="35"/>
      <c r="J471" s="36"/>
      <c r="K471" s="36"/>
      <c r="M471" s="35"/>
    </row>
    <row r="472" spans="1:13" ht="12.75" customHeight="1" x14ac:dyDescent="0.2">
      <c r="A472" s="35"/>
      <c r="B472" s="35"/>
      <c r="J472" s="36"/>
      <c r="K472" s="36"/>
      <c r="M472" s="35"/>
    </row>
    <row r="473" spans="1:13" ht="12.75" customHeight="1" x14ac:dyDescent="0.2">
      <c r="A473" s="35"/>
      <c r="B473" s="35"/>
      <c r="J473" s="36"/>
      <c r="K473" s="36"/>
      <c r="M473" s="35"/>
    </row>
    <row r="474" spans="1:13" ht="12.75" customHeight="1" x14ac:dyDescent="0.2">
      <c r="A474" s="35"/>
      <c r="B474" s="35"/>
      <c r="J474" s="36"/>
      <c r="K474" s="36"/>
      <c r="M474" s="35"/>
    </row>
    <row r="475" spans="1:13" ht="12.75" customHeight="1" x14ac:dyDescent="0.2">
      <c r="A475" s="35"/>
      <c r="B475" s="35"/>
      <c r="J475" s="36"/>
      <c r="K475" s="36"/>
      <c r="M475" s="35"/>
    </row>
    <row r="476" spans="1:13" ht="12.75" customHeight="1" x14ac:dyDescent="0.2">
      <c r="A476" s="35"/>
      <c r="B476" s="35"/>
      <c r="J476" s="36"/>
      <c r="K476" s="36"/>
      <c r="M476" s="35"/>
    </row>
    <row r="477" spans="1:13" ht="12.75" customHeight="1" x14ac:dyDescent="0.2">
      <c r="A477" s="35"/>
      <c r="B477" s="35"/>
      <c r="J477" s="36"/>
      <c r="K477" s="36"/>
      <c r="M477" s="35"/>
    </row>
    <row r="478" spans="1:13" ht="12.75" customHeight="1" x14ac:dyDescent="0.2">
      <c r="A478" s="35"/>
      <c r="B478" s="35"/>
      <c r="J478" s="36"/>
      <c r="K478" s="36"/>
      <c r="M478" s="35"/>
    </row>
    <row r="479" spans="1:13" ht="12.75" customHeight="1" x14ac:dyDescent="0.2">
      <c r="A479" s="35"/>
      <c r="B479" s="35"/>
      <c r="J479" s="36"/>
      <c r="K479" s="36"/>
      <c r="M479" s="35"/>
    </row>
    <row r="480" spans="1:13" ht="12.75" customHeight="1" x14ac:dyDescent="0.2">
      <c r="A480" s="35"/>
      <c r="B480" s="35"/>
      <c r="J480" s="36"/>
      <c r="K480" s="36"/>
      <c r="M480" s="35"/>
    </row>
    <row r="481" spans="1:13" ht="12.75" customHeight="1" x14ac:dyDescent="0.2">
      <c r="A481" s="35"/>
      <c r="B481" s="35"/>
      <c r="J481" s="36"/>
      <c r="K481" s="36"/>
      <c r="M481" s="35"/>
    </row>
    <row r="482" spans="1:13" ht="12.75" customHeight="1" x14ac:dyDescent="0.2">
      <c r="A482" s="35"/>
      <c r="B482" s="35"/>
      <c r="J482" s="36"/>
      <c r="K482" s="36"/>
      <c r="M482" s="35"/>
    </row>
    <row r="483" spans="1:13" ht="12.75" customHeight="1" x14ac:dyDescent="0.2">
      <c r="A483" s="35"/>
      <c r="B483" s="35"/>
      <c r="J483" s="36"/>
      <c r="K483" s="36"/>
      <c r="M483" s="35"/>
    </row>
    <row r="484" spans="1:13" ht="12.75" customHeight="1" x14ac:dyDescent="0.2">
      <c r="A484" s="35"/>
      <c r="B484" s="35"/>
      <c r="J484" s="36"/>
      <c r="K484" s="36"/>
      <c r="M484" s="35"/>
    </row>
    <row r="485" spans="1:13" ht="12.75" customHeight="1" x14ac:dyDescent="0.2">
      <c r="A485" s="35"/>
      <c r="B485" s="35"/>
      <c r="J485" s="36"/>
      <c r="K485" s="36"/>
      <c r="M485" s="35"/>
    </row>
    <row r="486" spans="1:13" ht="12.75" customHeight="1" x14ac:dyDescent="0.2">
      <c r="A486" s="35"/>
      <c r="B486" s="35"/>
      <c r="J486" s="36"/>
      <c r="K486" s="36"/>
      <c r="M486" s="35"/>
    </row>
    <row r="487" spans="1:13" ht="12.75" customHeight="1" x14ac:dyDescent="0.2">
      <c r="A487" s="35"/>
      <c r="B487" s="35"/>
      <c r="J487" s="36"/>
      <c r="K487" s="36"/>
      <c r="M487" s="35"/>
    </row>
    <row r="488" spans="1:13" ht="12.75" customHeight="1" x14ac:dyDescent="0.2">
      <c r="A488" s="35"/>
      <c r="B488" s="35"/>
      <c r="J488" s="36"/>
      <c r="K488" s="36"/>
      <c r="M488" s="35"/>
    </row>
    <row r="489" spans="1:13" ht="12.75" customHeight="1" x14ac:dyDescent="0.2">
      <c r="A489" s="35"/>
      <c r="B489" s="35"/>
      <c r="J489" s="36"/>
      <c r="K489" s="36"/>
      <c r="M489" s="35"/>
    </row>
    <row r="490" spans="1:13" ht="12.75" customHeight="1" x14ac:dyDescent="0.2">
      <c r="A490" s="35"/>
      <c r="B490" s="35"/>
      <c r="J490" s="36"/>
      <c r="K490" s="36"/>
      <c r="M490" s="35"/>
    </row>
    <row r="491" spans="1:13" ht="12.75" customHeight="1" x14ac:dyDescent="0.2">
      <c r="A491" s="35"/>
      <c r="B491" s="35"/>
      <c r="J491" s="36"/>
      <c r="K491" s="36"/>
      <c r="M491" s="35"/>
    </row>
    <row r="492" spans="1:13" ht="12.75" customHeight="1" x14ac:dyDescent="0.2">
      <c r="A492" s="35"/>
      <c r="B492" s="35"/>
      <c r="J492" s="36"/>
      <c r="K492" s="36"/>
      <c r="M492" s="35"/>
    </row>
    <row r="493" spans="1:13" ht="12.75" customHeight="1" x14ac:dyDescent="0.2">
      <c r="A493" s="35"/>
      <c r="B493" s="35"/>
      <c r="J493" s="36"/>
      <c r="K493" s="36"/>
      <c r="M493" s="35"/>
    </row>
    <row r="494" spans="1:13" ht="12.75" customHeight="1" x14ac:dyDescent="0.2">
      <c r="A494" s="35"/>
      <c r="B494" s="35"/>
      <c r="J494" s="36"/>
      <c r="K494" s="36"/>
      <c r="M494" s="35"/>
    </row>
    <row r="495" spans="1:13" ht="12.75" customHeight="1" x14ac:dyDescent="0.2">
      <c r="A495" s="35"/>
      <c r="B495" s="35"/>
      <c r="J495" s="36"/>
      <c r="K495" s="36"/>
      <c r="M495" s="35"/>
    </row>
    <row r="496" spans="1:13" ht="12.75" customHeight="1" x14ac:dyDescent="0.2">
      <c r="A496" s="35"/>
      <c r="B496" s="35"/>
      <c r="J496" s="36"/>
      <c r="K496" s="36"/>
      <c r="M496" s="35"/>
    </row>
    <row r="497" spans="1:13" ht="12.75" customHeight="1" x14ac:dyDescent="0.2">
      <c r="A497" s="35"/>
      <c r="B497" s="35"/>
      <c r="J497" s="36"/>
      <c r="K497" s="36"/>
      <c r="M497" s="35"/>
    </row>
    <row r="498" spans="1:13" ht="12.75" customHeight="1" x14ac:dyDescent="0.2">
      <c r="A498" s="35"/>
      <c r="B498" s="35"/>
      <c r="J498" s="36"/>
      <c r="K498" s="36"/>
      <c r="M498" s="35"/>
    </row>
    <row r="499" spans="1:13" ht="12.75" customHeight="1" x14ac:dyDescent="0.2">
      <c r="A499" s="35"/>
      <c r="B499" s="35"/>
      <c r="J499" s="36"/>
      <c r="K499" s="36"/>
      <c r="M499" s="35"/>
    </row>
    <row r="500" spans="1:13" ht="12.75" customHeight="1" x14ac:dyDescent="0.2">
      <c r="A500" s="35"/>
      <c r="B500" s="35"/>
      <c r="J500" s="36"/>
      <c r="K500" s="36"/>
      <c r="M500" s="35"/>
    </row>
    <row r="501" spans="1:13" ht="12.75" customHeight="1" x14ac:dyDescent="0.2">
      <c r="A501" s="35"/>
      <c r="B501" s="35"/>
      <c r="J501" s="36"/>
      <c r="K501" s="36"/>
      <c r="M501" s="35"/>
    </row>
    <row r="502" spans="1:13" ht="12.75" customHeight="1" x14ac:dyDescent="0.2">
      <c r="A502" s="35"/>
      <c r="B502" s="35"/>
      <c r="J502" s="36"/>
      <c r="K502" s="36"/>
      <c r="M502" s="35"/>
    </row>
    <row r="503" spans="1:13" ht="12.75" customHeight="1" x14ac:dyDescent="0.2">
      <c r="A503" s="35"/>
      <c r="B503" s="35"/>
      <c r="J503" s="36"/>
      <c r="K503" s="36"/>
      <c r="M503" s="35"/>
    </row>
    <row r="504" spans="1:13" ht="12.75" customHeight="1" x14ac:dyDescent="0.2">
      <c r="A504" s="35"/>
      <c r="B504" s="35"/>
      <c r="J504" s="36"/>
      <c r="K504" s="36"/>
      <c r="M504" s="35"/>
    </row>
    <row r="505" spans="1:13" ht="12.75" customHeight="1" x14ac:dyDescent="0.2">
      <c r="A505" s="35"/>
      <c r="B505" s="35"/>
      <c r="J505" s="36"/>
      <c r="K505" s="36"/>
      <c r="M505" s="35"/>
    </row>
    <row r="506" spans="1:13" ht="12.75" customHeight="1" x14ac:dyDescent="0.2">
      <c r="A506" s="35"/>
      <c r="B506" s="35"/>
      <c r="J506" s="36"/>
      <c r="K506" s="36"/>
      <c r="M506" s="35"/>
    </row>
    <row r="507" spans="1:13" ht="12.75" customHeight="1" x14ac:dyDescent="0.2">
      <c r="A507" s="35"/>
      <c r="B507" s="35"/>
      <c r="J507" s="36"/>
      <c r="K507" s="36"/>
      <c r="M507" s="35"/>
    </row>
    <row r="508" spans="1:13" ht="12.75" customHeight="1" x14ac:dyDescent="0.2">
      <c r="A508" s="35"/>
      <c r="B508" s="35"/>
      <c r="J508" s="36"/>
      <c r="K508" s="36"/>
      <c r="M508" s="35"/>
    </row>
    <row r="509" spans="1:13" ht="12.75" customHeight="1" x14ac:dyDescent="0.2">
      <c r="A509" s="35"/>
      <c r="B509" s="35"/>
      <c r="J509" s="36"/>
      <c r="K509" s="36"/>
      <c r="M509" s="35"/>
    </row>
    <row r="510" spans="1:13" ht="12.75" customHeight="1" x14ac:dyDescent="0.2">
      <c r="A510" s="35"/>
      <c r="B510" s="35"/>
      <c r="J510" s="36"/>
      <c r="K510" s="36"/>
      <c r="M510" s="35"/>
    </row>
    <row r="511" spans="1:13" ht="12.75" customHeight="1" x14ac:dyDescent="0.2">
      <c r="A511" s="35"/>
      <c r="B511" s="35"/>
      <c r="J511" s="36"/>
      <c r="K511" s="36"/>
      <c r="M511" s="35"/>
    </row>
    <row r="512" spans="1:13" ht="12.75" customHeight="1" x14ac:dyDescent="0.2">
      <c r="A512" s="35"/>
      <c r="B512" s="35"/>
      <c r="J512" s="36"/>
      <c r="K512" s="36"/>
      <c r="M512" s="35"/>
    </row>
    <row r="513" spans="1:13" ht="12.75" customHeight="1" x14ac:dyDescent="0.2">
      <c r="A513" s="35"/>
      <c r="B513" s="35"/>
      <c r="J513" s="36"/>
      <c r="K513" s="36"/>
      <c r="M513" s="35"/>
    </row>
    <row r="514" spans="1:13" ht="12.75" customHeight="1" x14ac:dyDescent="0.2">
      <c r="A514" s="35"/>
      <c r="B514" s="35"/>
      <c r="J514" s="36"/>
      <c r="K514" s="36"/>
      <c r="M514" s="35"/>
    </row>
    <row r="515" spans="1:13" ht="12.75" customHeight="1" x14ac:dyDescent="0.2">
      <c r="A515" s="35"/>
      <c r="B515" s="35"/>
      <c r="J515" s="36"/>
      <c r="K515" s="36"/>
      <c r="M515" s="35"/>
    </row>
    <row r="516" spans="1:13" ht="12.75" customHeight="1" x14ac:dyDescent="0.2">
      <c r="A516" s="35"/>
      <c r="B516" s="35"/>
      <c r="J516" s="36"/>
      <c r="K516" s="36"/>
      <c r="M516" s="35"/>
    </row>
    <row r="517" spans="1:13" ht="12.75" customHeight="1" x14ac:dyDescent="0.2">
      <c r="A517" s="35"/>
      <c r="B517" s="35"/>
      <c r="J517" s="36"/>
      <c r="K517" s="36"/>
      <c r="M517" s="35"/>
    </row>
    <row r="518" spans="1:13" ht="12.75" customHeight="1" x14ac:dyDescent="0.2">
      <c r="A518" s="35"/>
      <c r="B518" s="35"/>
      <c r="J518" s="36"/>
      <c r="K518" s="36"/>
      <c r="M518" s="35"/>
    </row>
    <row r="519" spans="1:13" ht="12.75" customHeight="1" x14ac:dyDescent="0.2">
      <c r="A519" s="35"/>
      <c r="B519" s="35"/>
      <c r="J519" s="36"/>
      <c r="K519" s="36"/>
      <c r="M519" s="35"/>
    </row>
    <row r="520" spans="1:13" ht="12.75" customHeight="1" x14ac:dyDescent="0.2">
      <c r="A520" s="35"/>
      <c r="B520" s="35"/>
      <c r="J520" s="36"/>
      <c r="K520" s="36"/>
      <c r="M520" s="35"/>
    </row>
    <row r="521" spans="1:13" ht="12.75" customHeight="1" x14ac:dyDescent="0.2">
      <c r="A521" s="35"/>
      <c r="B521" s="35"/>
      <c r="J521" s="36"/>
      <c r="K521" s="36"/>
      <c r="M521" s="35"/>
    </row>
    <row r="522" spans="1:13" ht="12.75" customHeight="1" x14ac:dyDescent="0.2">
      <c r="A522" s="35"/>
      <c r="B522" s="35"/>
      <c r="J522" s="36"/>
      <c r="K522" s="36"/>
      <c r="M522" s="35"/>
    </row>
    <row r="523" spans="1:13" ht="12.75" customHeight="1" x14ac:dyDescent="0.2">
      <c r="A523" s="35"/>
      <c r="B523" s="35"/>
      <c r="J523" s="36"/>
      <c r="K523" s="36"/>
      <c r="M523" s="35"/>
    </row>
    <row r="524" spans="1:13" ht="12.75" customHeight="1" x14ac:dyDescent="0.2">
      <c r="A524" s="35"/>
      <c r="B524" s="35"/>
      <c r="J524" s="36"/>
      <c r="K524" s="36"/>
      <c r="M524" s="35"/>
    </row>
    <row r="525" spans="1:13" ht="12.75" customHeight="1" x14ac:dyDescent="0.2">
      <c r="A525" s="35"/>
      <c r="B525" s="35"/>
      <c r="J525" s="36"/>
      <c r="K525" s="36"/>
      <c r="M525" s="35"/>
    </row>
    <row r="526" spans="1:13" ht="12.75" customHeight="1" x14ac:dyDescent="0.2">
      <c r="A526" s="35"/>
      <c r="B526" s="35"/>
      <c r="J526" s="36"/>
      <c r="K526" s="36"/>
      <c r="M526" s="35"/>
    </row>
    <row r="527" spans="1:13" ht="12.75" customHeight="1" x14ac:dyDescent="0.2">
      <c r="A527" s="35"/>
      <c r="B527" s="35"/>
      <c r="J527" s="36"/>
      <c r="K527" s="36"/>
      <c r="M527" s="35"/>
    </row>
    <row r="528" spans="1:13" ht="12.75" customHeight="1" x14ac:dyDescent="0.2">
      <c r="A528" s="35"/>
      <c r="B528" s="35"/>
      <c r="J528" s="36"/>
      <c r="K528" s="36"/>
      <c r="M528" s="35"/>
    </row>
    <row r="529" spans="1:13" ht="12.75" customHeight="1" x14ac:dyDescent="0.2">
      <c r="A529" s="35"/>
      <c r="B529" s="35"/>
      <c r="J529" s="36"/>
      <c r="K529" s="36"/>
      <c r="M529" s="35"/>
    </row>
    <row r="530" spans="1:13" ht="12.75" customHeight="1" x14ac:dyDescent="0.2">
      <c r="A530" s="35"/>
      <c r="B530" s="35"/>
      <c r="J530" s="36"/>
      <c r="K530" s="36"/>
      <c r="M530" s="35"/>
    </row>
    <row r="531" spans="1:13" ht="12.75" customHeight="1" x14ac:dyDescent="0.2">
      <c r="A531" s="35"/>
      <c r="B531" s="35"/>
      <c r="J531" s="36"/>
      <c r="K531" s="36"/>
      <c r="M531" s="35"/>
    </row>
    <row r="532" spans="1:13" ht="12.75" customHeight="1" x14ac:dyDescent="0.2">
      <c r="A532" s="35"/>
      <c r="B532" s="35"/>
      <c r="J532" s="36"/>
      <c r="K532" s="36"/>
      <c r="M532" s="35"/>
    </row>
    <row r="533" spans="1:13" ht="12.75" customHeight="1" x14ac:dyDescent="0.2">
      <c r="A533" s="35"/>
      <c r="B533" s="35"/>
      <c r="J533" s="36"/>
      <c r="K533" s="36"/>
      <c r="M533" s="35"/>
    </row>
    <row r="534" spans="1:13" ht="12.75" customHeight="1" x14ac:dyDescent="0.2">
      <c r="A534" s="35"/>
      <c r="B534" s="35"/>
      <c r="J534" s="36"/>
      <c r="K534" s="36"/>
      <c r="M534" s="35"/>
    </row>
    <row r="535" spans="1:13" ht="12.75" customHeight="1" x14ac:dyDescent="0.2">
      <c r="A535" s="35"/>
      <c r="B535" s="35"/>
      <c r="J535" s="36"/>
      <c r="K535" s="36"/>
      <c r="M535" s="35"/>
    </row>
    <row r="536" spans="1:13" ht="12.75" customHeight="1" x14ac:dyDescent="0.2">
      <c r="A536" s="35"/>
      <c r="B536" s="35"/>
      <c r="J536" s="36"/>
      <c r="K536" s="36"/>
      <c r="M536" s="35"/>
    </row>
    <row r="537" spans="1:13" ht="12.75" customHeight="1" x14ac:dyDescent="0.2">
      <c r="A537" s="35"/>
      <c r="B537" s="35"/>
      <c r="J537" s="36"/>
      <c r="K537" s="36"/>
      <c r="M537" s="35"/>
    </row>
    <row r="538" spans="1:13" ht="12.75" customHeight="1" x14ac:dyDescent="0.2">
      <c r="A538" s="35"/>
      <c r="B538" s="35"/>
      <c r="J538" s="36"/>
      <c r="K538" s="36"/>
      <c r="M538" s="35"/>
    </row>
    <row r="539" spans="1:13" ht="12.75" customHeight="1" x14ac:dyDescent="0.2">
      <c r="A539" s="35"/>
      <c r="B539" s="35"/>
      <c r="J539" s="36"/>
      <c r="K539" s="36"/>
      <c r="M539" s="35"/>
    </row>
    <row r="540" spans="1:13" ht="12.75" customHeight="1" x14ac:dyDescent="0.2">
      <c r="A540" s="35"/>
      <c r="B540" s="35"/>
      <c r="J540" s="36"/>
      <c r="K540" s="36"/>
      <c r="M540" s="35"/>
    </row>
    <row r="541" spans="1:13" ht="12.75" customHeight="1" x14ac:dyDescent="0.2">
      <c r="A541" s="35"/>
      <c r="B541" s="35"/>
      <c r="J541" s="36"/>
      <c r="K541" s="36"/>
      <c r="M541" s="35"/>
    </row>
    <row r="542" spans="1:13" ht="12.75" customHeight="1" x14ac:dyDescent="0.2">
      <c r="A542" s="35"/>
      <c r="B542" s="35"/>
      <c r="J542" s="36"/>
      <c r="K542" s="36"/>
      <c r="M542" s="35"/>
    </row>
    <row r="543" spans="1:13" ht="12.75" customHeight="1" x14ac:dyDescent="0.2">
      <c r="A543" s="35"/>
      <c r="B543" s="35"/>
      <c r="J543" s="36"/>
      <c r="K543" s="36"/>
      <c r="M543" s="35"/>
    </row>
    <row r="544" spans="1:13" ht="12.75" customHeight="1" x14ac:dyDescent="0.2">
      <c r="A544" s="35"/>
      <c r="B544" s="35"/>
      <c r="J544" s="36"/>
      <c r="K544" s="36"/>
      <c r="M544" s="35"/>
    </row>
    <row r="545" spans="1:13" ht="12.75" customHeight="1" x14ac:dyDescent="0.2">
      <c r="A545" s="35"/>
      <c r="B545" s="35"/>
      <c r="J545" s="36"/>
      <c r="K545" s="36"/>
      <c r="M545" s="35"/>
    </row>
    <row r="546" spans="1:13" ht="12.75" customHeight="1" x14ac:dyDescent="0.2">
      <c r="A546" s="35"/>
      <c r="B546" s="35"/>
      <c r="J546" s="36"/>
      <c r="K546" s="36"/>
      <c r="M546" s="35"/>
    </row>
    <row r="547" spans="1:13" ht="12.75" customHeight="1" x14ac:dyDescent="0.2">
      <c r="A547" s="35"/>
      <c r="B547" s="35"/>
      <c r="J547" s="36"/>
      <c r="K547" s="36"/>
      <c r="M547" s="35"/>
    </row>
    <row r="548" spans="1:13" ht="12.75" customHeight="1" x14ac:dyDescent="0.2">
      <c r="A548" s="35"/>
      <c r="B548" s="35"/>
      <c r="J548" s="36"/>
      <c r="K548" s="36"/>
      <c r="M548" s="35"/>
    </row>
    <row r="549" spans="1:13" ht="12.75" customHeight="1" x14ac:dyDescent="0.2">
      <c r="A549" s="35"/>
      <c r="B549" s="35"/>
      <c r="J549" s="36"/>
      <c r="K549" s="36"/>
      <c r="M549" s="35"/>
    </row>
    <row r="550" spans="1:13" ht="12.75" customHeight="1" x14ac:dyDescent="0.2">
      <c r="A550" s="35"/>
      <c r="B550" s="35"/>
      <c r="J550" s="36"/>
      <c r="K550" s="36"/>
      <c r="M550" s="35"/>
    </row>
    <row r="551" spans="1:13" ht="12.75" customHeight="1" x14ac:dyDescent="0.2">
      <c r="A551" s="35"/>
      <c r="B551" s="35"/>
      <c r="J551" s="36"/>
      <c r="K551" s="36"/>
      <c r="M551" s="35"/>
    </row>
    <row r="552" spans="1:13" ht="12.75" customHeight="1" x14ac:dyDescent="0.2">
      <c r="A552" s="35"/>
      <c r="B552" s="35"/>
      <c r="J552" s="36"/>
      <c r="K552" s="36"/>
      <c r="M552" s="35"/>
    </row>
    <row r="553" spans="1:13" ht="12.75" customHeight="1" x14ac:dyDescent="0.2">
      <c r="A553" s="35"/>
      <c r="B553" s="35"/>
      <c r="J553" s="36"/>
      <c r="K553" s="36"/>
      <c r="M553" s="35"/>
    </row>
    <row r="554" spans="1:13" ht="12.75" customHeight="1" x14ac:dyDescent="0.2">
      <c r="A554" s="35"/>
      <c r="B554" s="35"/>
      <c r="J554" s="36"/>
      <c r="K554" s="36"/>
      <c r="M554" s="35"/>
    </row>
    <row r="555" spans="1:13" ht="12.75" customHeight="1" x14ac:dyDescent="0.2">
      <c r="A555" s="35"/>
      <c r="B555" s="35"/>
      <c r="J555" s="36"/>
      <c r="K555" s="36"/>
      <c r="M555" s="35"/>
    </row>
    <row r="556" spans="1:13" ht="12.75" customHeight="1" x14ac:dyDescent="0.2">
      <c r="A556" s="35"/>
      <c r="B556" s="35"/>
      <c r="J556" s="36"/>
      <c r="K556" s="36"/>
      <c r="M556" s="35"/>
    </row>
    <row r="557" spans="1:13" ht="12.75" customHeight="1" x14ac:dyDescent="0.2">
      <c r="A557" s="35"/>
      <c r="B557" s="35"/>
      <c r="J557" s="36"/>
      <c r="K557" s="36"/>
      <c r="M557" s="35"/>
    </row>
    <row r="558" spans="1:13" ht="12.75" customHeight="1" x14ac:dyDescent="0.2">
      <c r="A558" s="35"/>
      <c r="B558" s="35"/>
      <c r="J558" s="36"/>
      <c r="K558" s="36"/>
      <c r="M558" s="35"/>
    </row>
    <row r="559" spans="1:13" ht="12.75" customHeight="1" x14ac:dyDescent="0.2">
      <c r="A559" s="35"/>
      <c r="B559" s="35"/>
      <c r="J559" s="36"/>
      <c r="K559" s="36"/>
      <c r="M559" s="35"/>
    </row>
    <row r="560" spans="1:13" ht="12.75" customHeight="1" x14ac:dyDescent="0.2">
      <c r="A560" s="35"/>
      <c r="B560" s="35"/>
      <c r="J560" s="36"/>
      <c r="K560" s="36"/>
      <c r="M560" s="35"/>
    </row>
    <row r="561" spans="1:13" ht="12.75" customHeight="1" x14ac:dyDescent="0.2">
      <c r="A561" s="35"/>
      <c r="B561" s="35"/>
      <c r="J561" s="36"/>
      <c r="K561" s="36"/>
      <c r="M561" s="35"/>
    </row>
    <row r="562" spans="1:13" ht="12.75" customHeight="1" x14ac:dyDescent="0.2">
      <c r="A562" s="35"/>
      <c r="B562" s="35"/>
      <c r="J562" s="36"/>
      <c r="K562" s="36"/>
      <c r="M562" s="35"/>
    </row>
    <row r="563" spans="1:13" ht="12.75" customHeight="1" x14ac:dyDescent="0.2">
      <c r="A563" s="35"/>
      <c r="B563" s="35"/>
      <c r="J563" s="36"/>
      <c r="K563" s="36"/>
      <c r="M563" s="35"/>
    </row>
    <row r="564" spans="1:13" ht="12.75" customHeight="1" x14ac:dyDescent="0.2">
      <c r="A564" s="35"/>
      <c r="B564" s="35"/>
      <c r="J564" s="36"/>
      <c r="K564" s="36"/>
      <c r="M564" s="35"/>
    </row>
    <row r="565" spans="1:13" ht="12.75" customHeight="1" x14ac:dyDescent="0.2">
      <c r="A565" s="35"/>
      <c r="B565" s="35"/>
      <c r="J565" s="36"/>
      <c r="K565" s="36"/>
      <c r="M565" s="35"/>
    </row>
    <row r="566" spans="1:13" ht="12.75" customHeight="1" x14ac:dyDescent="0.2">
      <c r="A566" s="35"/>
      <c r="B566" s="35"/>
      <c r="J566" s="36"/>
      <c r="K566" s="36"/>
      <c r="M566" s="35"/>
    </row>
    <row r="567" spans="1:13" ht="12.75" customHeight="1" x14ac:dyDescent="0.2">
      <c r="A567" s="35"/>
      <c r="B567" s="35"/>
      <c r="J567" s="36"/>
      <c r="K567" s="36"/>
      <c r="M567" s="35"/>
    </row>
    <row r="568" spans="1:13" ht="12.75" customHeight="1" x14ac:dyDescent="0.2">
      <c r="A568" s="35"/>
      <c r="B568" s="35"/>
      <c r="J568" s="36"/>
      <c r="K568" s="36"/>
      <c r="M568" s="35"/>
    </row>
    <row r="569" spans="1:13" ht="12.75" customHeight="1" x14ac:dyDescent="0.2">
      <c r="A569" s="35"/>
      <c r="B569" s="35"/>
      <c r="J569" s="36"/>
      <c r="K569" s="36"/>
      <c r="M569" s="35"/>
    </row>
    <row r="570" spans="1:13" ht="12.75" customHeight="1" x14ac:dyDescent="0.2">
      <c r="A570" s="35"/>
      <c r="B570" s="35"/>
      <c r="J570" s="36"/>
      <c r="K570" s="36"/>
      <c r="M570" s="35"/>
    </row>
    <row r="571" spans="1:13" ht="12.75" customHeight="1" x14ac:dyDescent="0.2">
      <c r="A571" s="35"/>
      <c r="B571" s="35"/>
      <c r="J571" s="36"/>
      <c r="K571" s="36"/>
      <c r="M571" s="35"/>
    </row>
    <row r="572" spans="1:13" ht="12.75" customHeight="1" x14ac:dyDescent="0.2">
      <c r="A572" s="35"/>
      <c r="B572" s="35"/>
      <c r="J572" s="36"/>
      <c r="K572" s="36"/>
      <c r="M572" s="35"/>
    </row>
    <row r="573" spans="1:13" ht="12.75" customHeight="1" x14ac:dyDescent="0.2">
      <c r="A573" s="35"/>
      <c r="B573" s="35"/>
      <c r="J573" s="36"/>
      <c r="K573" s="36"/>
      <c r="M573" s="35"/>
    </row>
    <row r="574" spans="1:13" ht="12.75" customHeight="1" x14ac:dyDescent="0.2">
      <c r="A574" s="35"/>
      <c r="B574" s="35"/>
      <c r="J574" s="36"/>
      <c r="K574" s="36"/>
      <c r="M574" s="35"/>
    </row>
    <row r="575" spans="1:13" ht="12.75" customHeight="1" x14ac:dyDescent="0.2">
      <c r="A575" s="35"/>
      <c r="B575" s="35"/>
      <c r="J575" s="36"/>
      <c r="K575" s="36"/>
      <c r="M575" s="35"/>
    </row>
    <row r="576" spans="1:13" ht="12.75" customHeight="1" x14ac:dyDescent="0.2">
      <c r="A576" s="35"/>
      <c r="B576" s="35"/>
      <c r="J576" s="36"/>
      <c r="K576" s="36"/>
      <c r="M576" s="35"/>
    </row>
    <row r="577" spans="1:13" ht="12.75" customHeight="1" x14ac:dyDescent="0.2">
      <c r="A577" s="35"/>
      <c r="B577" s="35"/>
      <c r="J577" s="36"/>
      <c r="K577" s="36"/>
      <c r="M577" s="35"/>
    </row>
    <row r="578" spans="1:13" ht="12.75" customHeight="1" x14ac:dyDescent="0.2">
      <c r="A578" s="35"/>
      <c r="B578" s="35"/>
      <c r="J578" s="36"/>
      <c r="K578" s="36"/>
      <c r="M578" s="35"/>
    </row>
    <row r="579" spans="1:13" ht="12.75" customHeight="1" x14ac:dyDescent="0.2">
      <c r="A579" s="35"/>
      <c r="B579" s="35"/>
      <c r="J579" s="36"/>
      <c r="K579" s="36"/>
      <c r="M579" s="35"/>
    </row>
    <row r="580" spans="1:13" ht="12.75" customHeight="1" x14ac:dyDescent="0.2">
      <c r="A580" s="35"/>
      <c r="B580" s="35"/>
      <c r="J580" s="36"/>
      <c r="K580" s="36"/>
      <c r="M580" s="35"/>
    </row>
    <row r="581" spans="1:13" ht="12.75" customHeight="1" x14ac:dyDescent="0.2">
      <c r="A581" s="35"/>
      <c r="B581" s="35"/>
      <c r="J581" s="36"/>
      <c r="K581" s="36"/>
      <c r="M581" s="35"/>
    </row>
    <row r="582" spans="1:13" ht="12.75" customHeight="1" x14ac:dyDescent="0.2">
      <c r="A582" s="35"/>
      <c r="B582" s="35"/>
      <c r="J582" s="36"/>
      <c r="K582" s="36"/>
      <c r="M582" s="35"/>
    </row>
    <row r="583" spans="1:13" ht="12.75" customHeight="1" x14ac:dyDescent="0.2">
      <c r="A583" s="35"/>
      <c r="B583" s="35"/>
      <c r="J583" s="36"/>
      <c r="K583" s="36"/>
      <c r="M583" s="35"/>
    </row>
    <row r="584" spans="1:13" ht="12.75" customHeight="1" x14ac:dyDescent="0.2">
      <c r="A584" s="35"/>
      <c r="B584" s="35"/>
      <c r="J584" s="36"/>
      <c r="K584" s="36"/>
      <c r="M584" s="35"/>
    </row>
    <row r="585" spans="1:13" ht="12.75" customHeight="1" x14ac:dyDescent="0.2">
      <c r="A585" s="35"/>
      <c r="B585" s="35"/>
      <c r="J585" s="36"/>
      <c r="K585" s="36"/>
      <c r="M585" s="35"/>
    </row>
    <row r="586" spans="1:13" ht="12.75" customHeight="1" x14ac:dyDescent="0.2">
      <c r="A586" s="35"/>
      <c r="B586" s="35"/>
      <c r="J586" s="36"/>
      <c r="K586" s="36"/>
      <c r="M586" s="35"/>
    </row>
    <row r="587" spans="1:13" ht="12.75" customHeight="1" x14ac:dyDescent="0.2">
      <c r="A587" s="35"/>
      <c r="B587" s="35"/>
      <c r="J587" s="36"/>
      <c r="K587" s="36"/>
      <c r="M587" s="35"/>
    </row>
    <row r="588" spans="1:13" ht="12.75" customHeight="1" x14ac:dyDescent="0.2">
      <c r="A588" s="35"/>
      <c r="B588" s="35"/>
      <c r="J588" s="36"/>
      <c r="K588" s="36"/>
      <c r="M588" s="35"/>
    </row>
    <row r="589" spans="1:13" ht="12.75" customHeight="1" x14ac:dyDescent="0.2">
      <c r="A589" s="35"/>
      <c r="B589" s="35"/>
      <c r="J589" s="36"/>
      <c r="K589" s="36"/>
      <c r="M589" s="35"/>
    </row>
    <row r="590" spans="1:13" ht="12.75" customHeight="1" x14ac:dyDescent="0.2">
      <c r="A590" s="35"/>
      <c r="B590" s="35"/>
      <c r="J590" s="36"/>
      <c r="K590" s="36"/>
      <c r="M590" s="35"/>
    </row>
    <row r="591" spans="1:13" ht="12.75" customHeight="1" x14ac:dyDescent="0.2">
      <c r="A591" s="35"/>
      <c r="B591" s="35"/>
      <c r="J591" s="36"/>
      <c r="K591" s="36"/>
      <c r="M591" s="35"/>
    </row>
    <row r="592" spans="1:13" ht="12.75" customHeight="1" x14ac:dyDescent="0.2">
      <c r="A592" s="35"/>
      <c r="B592" s="35"/>
      <c r="J592" s="36"/>
      <c r="K592" s="36"/>
      <c r="M592" s="35"/>
    </row>
    <row r="593" spans="1:13" ht="12.75" customHeight="1" x14ac:dyDescent="0.2">
      <c r="A593" s="35"/>
      <c r="B593" s="35"/>
      <c r="J593" s="36"/>
      <c r="K593" s="36"/>
      <c r="M593" s="35"/>
    </row>
    <row r="594" spans="1:13" ht="12.75" customHeight="1" x14ac:dyDescent="0.2">
      <c r="A594" s="35"/>
      <c r="B594" s="35"/>
      <c r="J594" s="36"/>
      <c r="K594" s="36"/>
      <c r="M594" s="35"/>
    </row>
    <row r="595" spans="1:13" ht="12.75" customHeight="1" x14ac:dyDescent="0.2">
      <c r="A595" s="35"/>
      <c r="B595" s="35"/>
      <c r="J595" s="36"/>
      <c r="K595" s="36"/>
      <c r="M595" s="35"/>
    </row>
    <row r="596" spans="1:13" ht="12.75" customHeight="1" x14ac:dyDescent="0.2">
      <c r="A596" s="35"/>
      <c r="B596" s="35"/>
      <c r="J596" s="36"/>
      <c r="K596" s="36"/>
      <c r="M596" s="35"/>
    </row>
    <row r="597" spans="1:13" ht="12.75" customHeight="1" x14ac:dyDescent="0.2">
      <c r="A597" s="35"/>
      <c r="B597" s="35"/>
      <c r="J597" s="36"/>
      <c r="K597" s="36"/>
      <c r="M597" s="35"/>
    </row>
    <row r="598" spans="1:13" ht="12.75" customHeight="1" x14ac:dyDescent="0.2">
      <c r="A598" s="35"/>
      <c r="B598" s="35"/>
      <c r="J598" s="36"/>
      <c r="K598" s="36"/>
      <c r="M598" s="35"/>
    </row>
    <row r="599" spans="1:13" ht="12.75" customHeight="1" x14ac:dyDescent="0.2">
      <c r="A599" s="35"/>
      <c r="B599" s="35"/>
      <c r="J599" s="36"/>
      <c r="K599" s="36"/>
      <c r="M599" s="35"/>
    </row>
    <row r="600" spans="1:13" ht="12.75" customHeight="1" x14ac:dyDescent="0.2">
      <c r="A600" s="35"/>
      <c r="B600" s="35"/>
      <c r="J600" s="36"/>
      <c r="K600" s="36"/>
      <c r="M600" s="35"/>
    </row>
    <row r="601" spans="1:13" ht="12.75" customHeight="1" x14ac:dyDescent="0.2">
      <c r="A601" s="35"/>
      <c r="B601" s="35"/>
      <c r="J601" s="36"/>
      <c r="K601" s="36"/>
      <c r="M601" s="35"/>
    </row>
    <row r="602" spans="1:13" ht="12.75" customHeight="1" x14ac:dyDescent="0.2">
      <c r="A602" s="35"/>
      <c r="B602" s="35"/>
      <c r="J602" s="36"/>
      <c r="K602" s="36"/>
      <c r="M602" s="35"/>
    </row>
    <row r="603" spans="1:13" ht="12.75" customHeight="1" x14ac:dyDescent="0.2">
      <c r="A603" s="35"/>
      <c r="B603" s="35"/>
      <c r="J603" s="36"/>
      <c r="K603" s="36"/>
      <c r="M603" s="35"/>
    </row>
    <row r="604" spans="1:13" ht="12.75" customHeight="1" x14ac:dyDescent="0.2">
      <c r="A604" s="35"/>
      <c r="B604" s="35"/>
      <c r="J604" s="36"/>
      <c r="K604" s="36"/>
      <c r="M604" s="35"/>
    </row>
    <row r="605" spans="1:13" ht="12.75" customHeight="1" x14ac:dyDescent="0.2">
      <c r="A605" s="35"/>
      <c r="B605" s="35"/>
      <c r="J605" s="36"/>
      <c r="K605" s="36"/>
      <c r="M605" s="35"/>
    </row>
    <row r="606" spans="1:13" ht="12.75" customHeight="1" x14ac:dyDescent="0.2">
      <c r="A606" s="35"/>
      <c r="B606" s="35"/>
      <c r="J606" s="36"/>
      <c r="K606" s="36"/>
      <c r="M606" s="35"/>
    </row>
    <row r="607" spans="1:13" ht="12.75" customHeight="1" x14ac:dyDescent="0.2">
      <c r="A607" s="35"/>
      <c r="B607" s="35"/>
      <c r="J607" s="36"/>
      <c r="K607" s="36"/>
      <c r="M607" s="35"/>
    </row>
    <row r="608" spans="1:13" ht="12.75" customHeight="1" x14ac:dyDescent="0.2">
      <c r="A608" s="35"/>
      <c r="B608" s="35"/>
      <c r="J608" s="36"/>
      <c r="K608" s="36"/>
      <c r="M608" s="35"/>
    </row>
    <row r="609" spans="1:13" ht="12.75" customHeight="1" x14ac:dyDescent="0.2">
      <c r="A609" s="35"/>
      <c r="B609" s="35"/>
      <c r="J609" s="36"/>
      <c r="K609" s="36"/>
      <c r="M609" s="35"/>
    </row>
    <row r="610" spans="1:13" ht="12.75" customHeight="1" x14ac:dyDescent="0.2">
      <c r="A610" s="35"/>
      <c r="B610" s="35"/>
      <c r="J610" s="36"/>
      <c r="K610" s="36"/>
      <c r="M610" s="35"/>
    </row>
    <row r="611" spans="1:13" ht="12.75" customHeight="1" x14ac:dyDescent="0.2">
      <c r="A611" s="35"/>
      <c r="B611" s="35"/>
      <c r="J611" s="36"/>
      <c r="K611" s="36"/>
      <c r="M611" s="35"/>
    </row>
    <row r="612" spans="1:13" ht="12.75" customHeight="1" x14ac:dyDescent="0.2">
      <c r="A612" s="35"/>
      <c r="B612" s="35"/>
      <c r="J612" s="36"/>
      <c r="K612" s="36"/>
      <c r="M612" s="35"/>
    </row>
    <row r="613" spans="1:13" ht="12.75" customHeight="1" x14ac:dyDescent="0.2">
      <c r="A613" s="35"/>
      <c r="B613" s="35"/>
      <c r="J613" s="36"/>
      <c r="K613" s="36"/>
      <c r="M613" s="35"/>
    </row>
    <row r="614" spans="1:13" ht="12.75" customHeight="1" x14ac:dyDescent="0.2">
      <c r="A614" s="35"/>
      <c r="B614" s="35"/>
      <c r="J614" s="36"/>
      <c r="K614" s="36"/>
      <c r="M614" s="35"/>
    </row>
    <row r="615" spans="1:13" ht="12.75" customHeight="1" x14ac:dyDescent="0.2">
      <c r="A615" s="35"/>
      <c r="B615" s="35"/>
      <c r="J615" s="36"/>
      <c r="K615" s="36"/>
      <c r="M615" s="35"/>
    </row>
    <row r="616" spans="1:13" ht="12.75" customHeight="1" x14ac:dyDescent="0.2">
      <c r="A616" s="35"/>
      <c r="B616" s="35"/>
      <c r="J616" s="36"/>
      <c r="K616" s="36"/>
      <c r="M616" s="35"/>
    </row>
    <row r="617" spans="1:13" ht="12.75" customHeight="1" x14ac:dyDescent="0.2">
      <c r="A617" s="35"/>
      <c r="B617" s="35"/>
      <c r="J617" s="36"/>
      <c r="K617" s="36"/>
      <c r="M617" s="35"/>
    </row>
    <row r="618" spans="1:13" ht="12.75" customHeight="1" x14ac:dyDescent="0.2">
      <c r="A618" s="35"/>
      <c r="B618" s="35"/>
      <c r="J618" s="36"/>
      <c r="K618" s="36"/>
      <c r="M618" s="35"/>
    </row>
    <row r="619" spans="1:13" ht="12.75" customHeight="1" x14ac:dyDescent="0.2">
      <c r="A619" s="35"/>
      <c r="B619" s="35"/>
      <c r="J619" s="36"/>
      <c r="K619" s="36"/>
      <c r="M619" s="35"/>
    </row>
    <row r="620" spans="1:13" ht="12.75" customHeight="1" x14ac:dyDescent="0.2">
      <c r="A620" s="35"/>
      <c r="B620" s="35"/>
      <c r="J620" s="36"/>
      <c r="K620" s="36"/>
      <c r="M620" s="35"/>
    </row>
    <row r="621" spans="1:13" ht="12.75" customHeight="1" x14ac:dyDescent="0.2">
      <c r="A621" s="35"/>
      <c r="B621" s="35"/>
      <c r="J621" s="36"/>
      <c r="K621" s="36"/>
      <c r="M621" s="35"/>
    </row>
    <row r="622" spans="1:13" ht="12.75" customHeight="1" x14ac:dyDescent="0.2">
      <c r="A622" s="35"/>
      <c r="B622" s="35"/>
      <c r="J622" s="36"/>
      <c r="K622" s="36"/>
      <c r="M622" s="35"/>
    </row>
    <row r="623" spans="1:13" ht="12.75" customHeight="1" x14ac:dyDescent="0.2">
      <c r="A623" s="35"/>
      <c r="B623" s="35"/>
      <c r="J623" s="36"/>
      <c r="K623" s="36"/>
      <c r="M623" s="35"/>
    </row>
    <row r="624" spans="1:13" ht="12.75" customHeight="1" x14ac:dyDescent="0.2">
      <c r="A624" s="35"/>
      <c r="B624" s="35"/>
      <c r="J624" s="36"/>
      <c r="K624" s="36"/>
      <c r="M624" s="35"/>
    </row>
    <row r="625" spans="1:13" ht="12.75" customHeight="1" x14ac:dyDescent="0.2">
      <c r="A625" s="35"/>
      <c r="B625" s="35"/>
      <c r="J625" s="36"/>
      <c r="K625" s="36"/>
      <c r="M625" s="35"/>
    </row>
    <row r="626" spans="1:13" ht="12.75" customHeight="1" x14ac:dyDescent="0.2">
      <c r="A626" s="35"/>
      <c r="B626" s="35"/>
      <c r="J626" s="36"/>
      <c r="K626" s="36"/>
      <c r="M626" s="35"/>
    </row>
    <row r="627" spans="1:13" ht="12.75" customHeight="1" x14ac:dyDescent="0.2">
      <c r="A627" s="35"/>
      <c r="B627" s="35"/>
      <c r="J627" s="36"/>
      <c r="K627" s="36"/>
      <c r="M627" s="35"/>
    </row>
    <row r="628" spans="1:13" ht="12.75" customHeight="1" x14ac:dyDescent="0.2">
      <c r="A628" s="35"/>
      <c r="B628" s="35"/>
      <c r="J628" s="36"/>
      <c r="K628" s="36"/>
      <c r="M628" s="35"/>
    </row>
    <row r="629" spans="1:13" ht="12.75" customHeight="1" x14ac:dyDescent="0.2">
      <c r="A629" s="35"/>
      <c r="B629" s="35"/>
      <c r="J629" s="36"/>
      <c r="K629" s="36"/>
      <c r="M629" s="35"/>
    </row>
    <row r="630" spans="1:13" ht="12.75" customHeight="1" x14ac:dyDescent="0.2">
      <c r="A630" s="35"/>
      <c r="B630" s="35"/>
      <c r="J630" s="36"/>
      <c r="K630" s="36"/>
      <c r="M630" s="35"/>
    </row>
    <row r="631" spans="1:13" ht="12.75" customHeight="1" x14ac:dyDescent="0.2">
      <c r="A631" s="35"/>
      <c r="B631" s="35"/>
      <c r="J631" s="36"/>
      <c r="K631" s="36"/>
      <c r="M631" s="35"/>
    </row>
    <row r="632" spans="1:13" ht="12.75" customHeight="1" x14ac:dyDescent="0.2">
      <c r="A632" s="35"/>
      <c r="B632" s="35"/>
      <c r="J632" s="36"/>
      <c r="K632" s="36"/>
      <c r="M632" s="35"/>
    </row>
    <row r="633" spans="1:13" ht="12.75" customHeight="1" x14ac:dyDescent="0.2">
      <c r="A633" s="35"/>
      <c r="B633" s="35"/>
      <c r="J633" s="36"/>
      <c r="K633" s="36"/>
      <c r="M633" s="35"/>
    </row>
    <row r="634" spans="1:13" ht="12.75" customHeight="1" x14ac:dyDescent="0.2">
      <c r="A634" s="35"/>
      <c r="B634" s="35"/>
      <c r="J634" s="36"/>
      <c r="K634" s="36"/>
      <c r="M634" s="35"/>
    </row>
    <row r="635" spans="1:13" ht="12.75" customHeight="1" x14ac:dyDescent="0.2">
      <c r="A635" s="35"/>
      <c r="B635" s="35"/>
      <c r="J635" s="36"/>
      <c r="K635" s="36"/>
      <c r="M635" s="35"/>
    </row>
    <row r="636" spans="1:13" ht="12.75" customHeight="1" x14ac:dyDescent="0.2">
      <c r="A636" s="35"/>
      <c r="B636" s="35"/>
      <c r="J636" s="36"/>
      <c r="K636" s="36"/>
      <c r="M636" s="35"/>
    </row>
    <row r="637" spans="1:13" ht="12.75" customHeight="1" x14ac:dyDescent="0.2">
      <c r="A637" s="35"/>
      <c r="B637" s="35"/>
      <c r="J637" s="36"/>
      <c r="K637" s="36"/>
      <c r="M637" s="35"/>
    </row>
    <row r="638" spans="1:13" ht="12.75" customHeight="1" x14ac:dyDescent="0.2">
      <c r="A638" s="35"/>
      <c r="B638" s="35"/>
      <c r="J638" s="36"/>
      <c r="K638" s="36"/>
      <c r="M638" s="35"/>
    </row>
    <row r="639" spans="1:13" ht="12.75" customHeight="1" x14ac:dyDescent="0.2">
      <c r="A639" s="35"/>
      <c r="B639" s="35"/>
      <c r="J639" s="36"/>
      <c r="K639" s="36"/>
      <c r="M639" s="35"/>
    </row>
    <row r="640" spans="1:13" ht="12.75" customHeight="1" x14ac:dyDescent="0.2">
      <c r="A640" s="35"/>
      <c r="B640" s="35"/>
      <c r="J640" s="36"/>
      <c r="K640" s="36"/>
      <c r="M640" s="35"/>
    </row>
    <row r="641" spans="1:13" ht="12.75" customHeight="1" x14ac:dyDescent="0.2">
      <c r="A641" s="35"/>
      <c r="B641" s="35"/>
      <c r="J641" s="36"/>
      <c r="K641" s="36"/>
      <c r="M641" s="35"/>
    </row>
    <row r="642" spans="1:13" ht="12.75" customHeight="1" x14ac:dyDescent="0.2">
      <c r="A642" s="35"/>
      <c r="B642" s="35"/>
      <c r="J642" s="36"/>
      <c r="K642" s="36"/>
      <c r="M642" s="35"/>
    </row>
    <row r="643" spans="1:13" ht="12.75" customHeight="1" x14ac:dyDescent="0.2">
      <c r="A643" s="35"/>
      <c r="B643" s="35"/>
      <c r="J643" s="36"/>
      <c r="K643" s="36"/>
      <c r="M643" s="35"/>
    </row>
    <row r="644" spans="1:13" ht="12.75" customHeight="1" x14ac:dyDescent="0.2">
      <c r="A644" s="35"/>
      <c r="B644" s="35"/>
      <c r="J644" s="36"/>
      <c r="K644" s="36"/>
      <c r="M644" s="35"/>
    </row>
    <row r="645" spans="1:13" ht="12.75" customHeight="1" x14ac:dyDescent="0.2">
      <c r="A645" s="35"/>
      <c r="B645" s="35"/>
      <c r="J645" s="36"/>
      <c r="K645" s="36"/>
      <c r="M645" s="35"/>
    </row>
    <row r="646" spans="1:13" ht="12.75" customHeight="1" x14ac:dyDescent="0.2">
      <c r="A646" s="35"/>
      <c r="B646" s="35"/>
      <c r="J646" s="36"/>
      <c r="K646" s="36"/>
      <c r="M646" s="35"/>
    </row>
    <row r="647" spans="1:13" ht="12.75" customHeight="1" x14ac:dyDescent="0.2">
      <c r="A647" s="35"/>
      <c r="B647" s="35"/>
      <c r="J647" s="36"/>
      <c r="K647" s="36"/>
      <c r="M647" s="35"/>
    </row>
    <row r="648" spans="1:13" ht="12.75" customHeight="1" x14ac:dyDescent="0.2">
      <c r="A648" s="35"/>
      <c r="B648" s="35"/>
      <c r="J648" s="36"/>
      <c r="K648" s="36"/>
      <c r="M648" s="35"/>
    </row>
    <row r="649" spans="1:13" ht="12.75" customHeight="1" x14ac:dyDescent="0.2">
      <c r="A649" s="35"/>
      <c r="B649" s="35"/>
      <c r="J649" s="36"/>
      <c r="K649" s="36"/>
      <c r="M649" s="35"/>
    </row>
    <row r="650" spans="1:13" ht="12.75" customHeight="1" x14ac:dyDescent="0.2">
      <c r="A650" s="35"/>
      <c r="B650" s="35"/>
      <c r="J650" s="36"/>
      <c r="K650" s="36"/>
      <c r="M650" s="35"/>
    </row>
    <row r="651" spans="1:13" ht="12.75" customHeight="1" x14ac:dyDescent="0.2">
      <c r="A651" s="35"/>
      <c r="B651" s="35"/>
      <c r="J651" s="36"/>
      <c r="K651" s="36"/>
      <c r="M651" s="35"/>
    </row>
    <row r="652" spans="1:13" ht="12.75" customHeight="1" x14ac:dyDescent="0.2">
      <c r="A652" s="35"/>
      <c r="B652" s="35"/>
      <c r="J652" s="36"/>
      <c r="K652" s="36"/>
      <c r="M652" s="35"/>
    </row>
    <row r="653" spans="1:13" ht="12.75" customHeight="1" x14ac:dyDescent="0.2">
      <c r="A653" s="35"/>
      <c r="B653" s="35"/>
      <c r="J653" s="36"/>
      <c r="K653" s="36"/>
      <c r="M653" s="35"/>
    </row>
    <row r="654" spans="1:13" ht="12.75" customHeight="1" x14ac:dyDescent="0.2">
      <c r="A654" s="35"/>
      <c r="B654" s="35"/>
      <c r="J654" s="36"/>
      <c r="K654" s="36"/>
      <c r="M654" s="35"/>
    </row>
    <row r="655" spans="1:13" ht="12.75" customHeight="1" x14ac:dyDescent="0.2">
      <c r="A655" s="35"/>
      <c r="B655" s="35"/>
      <c r="J655" s="36"/>
      <c r="K655" s="36"/>
      <c r="M655" s="35"/>
    </row>
    <row r="656" spans="1:13" ht="12.75" customHeight="1" x14ac:dyDescent="0.2">
      <c r="A656" s="35"/>
      <c r="B656" s="35"/>
      <c r="J656" s="36"/>
      <c r="K656" s="36"/>
      <c r="M656" s="35"/>
    </row>
    <row r="657" spans="1:13" ht="12.75" customHeight="1" x14ac:dyDescent="0.2">
      <c r="A657" s="35"/>
      <c r="B657" s="35"/>
      <c r="J657" s="36"/>
      <c r="K657" s="36"/>
      <c r="M657" s="35"/>
    </row>
    <row r="658" spans="1:13" ht="12.75" customHeight="1" x14ac:dyDescent="0.2">
      <c r="A658" s="35"/>
      <c r="B658" s="35"/>
      <c r="J658" s="36"/>
      <c r="K658" s="36"/>
      <c r="M658" s="35"/>
    </row>
    <row r="659" spans="1:13" ht="12.75" customHeight="1" x14ac:dyDescent="0.2">
      <c r="A659" s="35"/>
      <c r="B659" s="35"/>
      <c r="J659" s="36"/>
      <c r="K659" s="36"/>
      <c r="M659" s="35"/>
    </row>
    <row r="660" spans="1:13" ht="12.75" customHeight="1" x14ac:dyDescent="0.2">
      <c r="A660" s="35"/>
      <c r="B660" s="35"/>
      <c r="J660" s="36"/>
      <c r="K660" s="36"/>
      <c r="M660" s="35"/>
    </row>
    <row r="661" spans="1:13" ht="12.75" customHeight="1" x14ac:dyDescent="0.2">
      <c r="A661" s="35"/>
      <c r="B661" s="35"/>
      <c r="J661" s="36"/>
      <c r="K661" s="36"/>
      <c r="M661" s="35"/>
    </row>
    <row r="662" spans="1:13" ht="12.75" customHeight="1" x14ac:dyDescent="0.2">
      <c r="A662" s="35"/>
      <c r="B662" s="35"/>
      <c r="J662" s="36"/>
      <c r="K662" s="36"/>
      <c r="M662" s="35"/>
    </row>
    <row r="663" spans="1:13" ht="12.75" customHeight="1" x14ac:dyDescent="0.2">
      <c r="A663" s="35"/>
      <c r="B663" s="35"/>
      <c r="J663" s="36"/>
      <c r="K663" s="36"/>
      <c r="M663" s="35"/>
    </row>
    <row r="664" spans="1:13" ht="12.75" customHeight="1" x14ac:dyDescent="0.2">
      <c r="A664" s="35"/>
      <c r="B664" s="35"/>
      <c r="J664" s="36"/>
      <c r="K664" s="36"/>
      <c r="M664" s="35"/>
    </row>
    <row r="665" spans="1:13" ht="12.75" customHeight="1" x14ac:dyDescent="0.2">
      <c r="A665" s="35"/>
      <c r="B665" s="35"/>
      <c r="J665" s="36"/>
      <c r="K665" s="36"/>
      <c r="M665" s="35"/>
    </row>
    <row r="666" spans="1:13" ht="12.75" customHeight="1" x14ac:dyDescent="0.2">
      <c r="A666" s="35"/>
      <c r="B666" s="35"/>
      <c r="J666" s="36"/>
      <c r="K666" s="36"/>
      <c r="M666" s="35"/>
    </row>
    <row r="667" spans="1:13" ht="12.75" customHeight="1" x14ac:dyDescent="0.2">
      <c r="A667" s="35"/>
      <c r="B667" s="35"/>
      <c r="J667" s="36"/>
      <c r="K667" s="36"/>
      <c r="M667" s="35"/>
    </row>
    <row r="668" spans="1:13" ht="12.75" customHeight="1" x14ac:dyDescent="0.2">
      <c r="A668" s="35"/>
      <c r="B668" s="35"/>
      <c r="J668" s="36"/>
      <c r="K668" s="36"/>
      <c r="M668" s="35"/>
    </row>
    <row r="669" spans="1:13" ht="12.75" customHeight="1" x14ac:dyDescent="0.2">
      <c r="A669" s="35"/>
      <c r="B669" s="35"/>
      <c r="J669" s="36"/>
      <c r="K669" s="36"/>
      <c r="M669" s="35"/>
    </row>
    <row r="670" spans="1:13" ht="12.75" customHeight="1" x14ac:dyDescent="0.2">
      <c r="A670" s="35"/>
      <c r="B670" s="35"/>
      <c r="J670" s="36"/>
      <c r="K670" s="36"/>
      <c r="M670" s="35"/>
    </row>
    <row r="671" spans="1:13" ht="12.75" customHeight="1" x14ac:dyDescent="0.2">
      <c r="A671" s="35"/>
      <c r="B671" s="35"/>
      <c r="J671" s="36"/>
      <c r="K671" s="36"/>
      <c r="M671" s="35"/>
    </row>
    <row r="672" spans="1:13" ht="12.75" customHeight="1" x14ac:dyDescent="0.2">
      <c r="A672" s="35"/>
      <c r="B672" s="35"/>
      <c r="J672" s="36"/>
      <c r="K672" s="36"/>
      <c r="M672" s="35"/>
    </row>
    <row r="673" spans="1:13" ht="12.75" customHeight="1" x14ac:dyDescent="0.2">
      <c r="A673" s="35"/>
      <c r="B673" s="35"/>
      <c r="J673" s="36"/>
      <c r="K673" s="36"/>
      <c r="M673" s="35"/>
    </row>
    <row r="674" spans="1:13" ht="12.75" customHeight="1" x14ac:dyDescent="0.2">
      <c r="A674" s="35"/>
      <c r="B674" s="35"/>
      <c r="J674" s="36"/>
      <c r="K674" s="36"/>
      <c r="M674" s="35"/>
    </row>
    <row r="675" spans="1:13" ht="12.75" customHeight="1" x14ac:dyDescent="0.2">
      <c r="A675" s="35"/>
      <c r="B675" s="35"/>
      <c r="J675" s="36"/>
      <c r="K675" s="36"/>
      <c r="M675" s="35"/>
    </row>
    <row r="676" spans="1:13" ht="12.75" customHeight="1" x14ac:dyDescent="0.2">
      <c r="A676" s="35"/>
      <c r="B676" s="35"/>
      <c r="J676" s="36"/>
      <c r="K676" s="36"/>
      <c r="M676" s="35"/>
    </row>
    <row r="677" spans="1:13" ht="12.75" customHeight="1" x14ac:dyDescent="0.2">
      <c r="A677" s="35"/>
      <c r="B677" s="35"/>
      <c r="J677" s="36"/>
      <c r="K677" s="36"/>
      <c r="M677" s="35"/>
    </row>
    <row r="678" spans="1:13" ht="12.75" customHeight="1" x14ac:dyDescent="0.2">
      <c r="A678" s="35"/>
      <c r="B678" s="35"/>
      <c r="J678" s="36"/>
      <c r="K678" s="36"/>
      <c r="M678" s="35"/>
    </row>
    <row r="679" spans="1:13" ht="12.75" customHeight="1" x14ac:dyDescent="0.2">
      <c r="A679" s="35"/>
      <c r="B679" s="35"/>
      <c r="J679" s="36"/>
      <c r="K679" s="36"/>
      <c r="M679" s="35"/>
    </row>
    <row r="680" spans="1:13" ht="12.75" customHeight="1" x14ac:dyDescent="0.2">
      <c r="A680" s="35"/>
      <c r="B680" s="35"/>
      <c r="J680" s="36"/>
      <c r="K680" s="36"/>
      <c r="M680" s="35"/>
    </row>
    <row r="681" spans="1:13" ht="12.75" customHeight="1" x14ac:dyDescent="0.2">
      <c r="A681" s="35"/>
      <c r="B681" s="35"/>
      <c r="J681" s="36"/>
      <c r="K681" s="36"/>
      <c r="M681" s="35"/>
    </row>
    <row r="682" spans="1:13" ht="12.75" customHeight="1" x14ac:dyDescent="0.2">
      <c r="A682" s="35"/>
      <c r="B682" s="35"/>
      <c r="J682" s="36"/>
      <c r="K682" s="36"/>
      <c r="M682" s="35"/>
    </row>
    <row r="683" spans="1:13" ht="12.75" customHeight="1" x14ac:dyDescent="0.2">
      <c r="A683" s="35"/>
      <c r="B683" s="35"/>
      <c r="J683" s="36"/>
      <c r="K683" s="36"/>
      <c r="M683" s="35"/>
    </row>
    <row r="684" spans="1:13" ht="12.75" customHeight="1" x14ac:dyDescent="0.2">
      <c r="A684" s="35"/>
      <c r="B684" s="35"/>
      <c r="J684" s="36"/>
      <c r="K684" s="36"/>
      <c r="M684" s="35"/>
    </row>
    <row r="685" spans="1:13" ht="12.75" customHeight="1" x14ac:dyDescent="0.2">
      <c r="A685" s="35"/>
      <c r="B685" s="35"/>
      <c r="J685" s="36"/>
      <c r="K685" s="36"/>
      <c r="M685" s="35"/>
    </row>
    <row r="686" spans="1:13" ht="12.75" customHeight="1" x14ac:dyDescent="0.2">
      <c r="A686" s="35"/>
      <c r="B686" s="35"/>
      <c r="J686" s="36"/>
      <c r="K686" s="36"/>
      <c r="M686" s="35"/>
    </row>
    <row r="687" spans="1:13" ht="12.75" customHeight="1" x14ac:dyDescent="0.2">
      <c r="A687" s="35"/>
      <c r="B687" s="35"/>
      <c r="J687" s="36"/>
      <c r="K687" s="36"/>
      <c r="M687" s="35"/>
    </row>
    <row r="688" spans="1:13" ht="12.75" customHeight="1" x14ac:dyDescent="0.2">
      <c r="A688" s="35"/>
      <c r="B688" s="35"/>
      <c r="J688" s="36"/>
      <c r="K688" s="36"/>
      <c r="M688" s="35"/>
    </row>
    <row r="689" spans="1:13" ht="12.75" customHeight="1" x14ac:dyDescent="0.2">
      <c r="A689" s="35"/>
      <c r="B689" s="35"/>
      <c r="J689" s="36"/>
      <c r="K689" s="36"/>
      <c r="M689" s="35"/>
    </row>
    <row r="690" spans="1:13" ht="12.75" customHeight="1" x14ac:dyDescent="0.2">
      <c r="A690" s="35"/>
      <c r="B690" s="35"/>
      <c r="J690" s="36"/>
      <c r="K690" s="36"/>
      <c r="M690" s="35"/>
    </row>
    <row r="691" spans="1:13" ht="12.75" customHeight="1" x14ac:dyDescent="0.2">
      <c r="A691" s="35"/>
      <c r="B691" s="35"/>
      <c r="J691" s="36"/>
      <c r="K691" s="36"/>
      <c r="M691" s="35"/>
    </row>
    <row r="692" spans="1:13" ht="12.75" customHeight="1" x14ac:dyDescent="0.2">
      <c r="A692" s="35"/>
      <c r="B692" s="35"/>
      <c r="J692" s="36"/>
      <c r="K692" s="36"/>
      <c r="M692" s="35"/>
    </row>
    <row r="693" spans="1:13" ht="12.75" customHeight="1" x14ac:dyDescent="0.2">
      <c r="A693" s="35"/>
      <c r="B693" s="35"/>
      <c r="J693" s="36"/>
      <c r="K693" s="36"/>
      <c r="M693" s="35"/>
    </row>
    <row r="694" spans="1:13" ht="12.75" customHeight="1" x14ac:dyDescent="0.2">
      <c r="A694" s="35"/>
      <c r="B694" s="35"/>
      <c r="J694" s="36"/>
      <c r="K694" s="36"/>
      <c r="M694" s="35"/>
    </row>
    <row r="695" spans="1:13" ht="12.75" customHeight="1" x14ac:dyDescent="0.2">
      <c r="A695" s="35"/>
      <c r="B695" s="35"/>
      <c r="J695" s="36"/>
      <c r="K695" s="36"/>
      <c r="M695" s="35"/>
    </row>
    <row r="696" spans="1:13" ht="12.75" customHeight="1" x14ac:dyDescent="0.2">
      <c r="A696" s="35"/>
      <c r="B696" s="35"/>
      <c r="J696" s="36"/>
      <c r="K696" s="36"/>
      <c r="M696" s="35"/>
    </row>
    <row r="697" spans="1:13" ht="12.75" customHeight="1" x14ac:dyDescent="0.2">
      <c r="A697" s="35"/>
      <c r="B697" s="35"/>
      <c r="J697" s="36"/>
      <c r="K697" s="36"/>
      <c r="M697" s="35"/>
    </row>
    <row r="698" spans="1:13" ht="12.75" customHeight="1" x14ac:dyDescent="0.2">
      <c r="A698" s="35"/>
      <c r="B698" s="35"/>
      <c r="J698" s="36"/>
      <c r="K698" s="36"/>
      <c r="M698" s="35"/>
    </row>
    <row r="699" spans="1:13" ht="12.75" customHeight="1" x14ac:dyDescent="0.2">
      <c r="A699" s="35"/>
      <c r="B699" s="35"/>
      <c r="J699" s="36"/>
      <c r="K699" s="36"/>
      <c r="M699" s="35"/>
    </row>
    <row r="700" spans="1:13" ht="12.75" customHeight="1" x14ac:dyDescent="0.2">
      <c r="A700" s="35"/>
      <c r="B700" s="35"/>
      <c r="J700" s="36"/>
      <c r="K700" s="36"/>
      <c r="M700" s="35"/>
    </row>
    <row r="701" spans="1:13" ht="12.75" customHeight="1" x14ac:dyDescent="0.2">
      <c r="A701" s="35"/>
      <c r="B701" s="35"/>
      <c r="J701" s="36"/>
      <c r="K701" s="36"/>
      <c r="M701" s="35"/>
    </row>
    <row r="702" spans="1:13" ht="12.75" customHeight="1" x14ac:dyDescent="0.2">
      <c r="A702" s="35"/>
      <c r="B702" s="35"/>
      <c r="J702" s="36"/>
      <c r="K702" s="36"/>
      <c r="M702" s="35"/>
    </row>
    <row r="703" spans="1:13" ht="12.75" customHeight="1" x14ac:dyDescent="0.2">
      <c r="A703" s="35"/>
      <c r="B703" s="35"/>
      <c r="J703" s="36"/>
      <c r="K703" s="36"/>
      <c r="M703" s="35"/>
    </row>
    <row r="704" spans="1:13" ht="12.75" customHeight="1" x14ac:dyDescent="0.2">
      <c r="A704" s="35"/>
      <c r="B704" s="35"/>
      <c r="J704" s="36"/>
      <c r="K704" s="36"/>
      <c r="M704" s="35"/>
    </row>
    <row r="705" spans="1:13" ht="12.75" customHeight="1" x14ac:dyDescent="0.2">
      <c r="A705" s="35"/>
      <c r="B705" s="35"/>
      <c r="J705" s="36"/>
      <c r="K705" s="36"/>
      <c r="M705" s="35"/>
    </row>
    <row r="706" spans="1:13" ht="12.75" customHeight="1" x14ac:dyDescent="0.2">
      <c r="A706" s="35"/>
      <c r="B706" s="35"/>
      <c r="J706" s="36"/>
      <c r="K706" s="36"/>
      <c r="M706" s="35"/>
    </row>
    <row r="707" spans="1:13" ht="12.75" customHeight="1" x14ac:dyDescent="0.2">
      <c r="A707" s="35"/>
      <c r="B707" s="35"/>
      <c r="J707" s="36"/>
      <c r="K707" s="36"/>
      <c r="M707" s="35"/>
    </row>
    <row r="708" spans="1:13" ht="12.75" customHeight="1" x14ac:dyDescent="0.2">
      <c r="A708" s="35"/>
      <c r="B708" s="35"/>
      <c r="J708" s="36"/>
      <c r="K708" s="36"/>
      <c r="M708" s="35"/>
    </row>
    <row r="709" spans="1:13" ht="12.75" customHeight="1" x14ac:dyDescent="0.2">
      <c r="A709" s="35"/>
      <c r="B709" s="35"/>
      <c r="J709" s="36"/>
      <c r="K709" s="36"/>
      <c r="M709" s="35"/>
    </row>
    <row r="710" spans="1:13" ht="12.75" customHeight="1" x14ac:dyDescent="0.2">
      <c r="A710" s="35"/>
      <c r="B710" s="35"/>
      <c r="J710" s="36"/>
      <c r="K710" s="36"/>
      <c r="M710" s="35"/>
    </row>
    <row r="711" spans="1:13" ht="12.75" customHeight="1" x14ac:dyDescent="0.2">
      <c r="A711" s="35"/>
      <c r="B711" s="35"/>
      <c r="J711" s="36"/>
      <c r="K711" s="36"/>
      <c r="M711" s="35"/>
    </row>
    <row r="712" spans="1:13" ht="12.75" customHeight="1" x14ac:dyDescent="0.2">
      <c r="A712" s="35"/>
      <c r="B712" s="35"/>
      <c r="J712" s="36"/>
      <c r="K712" s="36"/>
      <c r="M712" s="35"/>
    </row>
    <row r="713" spans="1:13" ht="12.75" customHeight="1" x14ac:dyDescent="0.2">
      <c r="A713" s="35"/>
      <c r="B713" s="35"/>
      <c r="J713" s="36"/>
      <c r="K713" s="36"/>
      <c r="M713" s="35"/>
    </row>
    <row r="714" spans="1:13" ht="12.75" customHeight="1" x14ac:dyDescent="0.2">
      <c r="A714" s="35"/>
      <c r="B714" s="35"/>
      <c r="J714" s="36"/>
      <c r="K714" s="36"/>
      <c r="M714" s="35"/>
    </row>
    <row r="715" spans="1:13" ht="12.75" customHeight="1" x14ac:dyDescent="0.2">
      <c r="A715" s="35"/>
      <c r="B715" s="35"/>
      <c r="J715" s="36"/>
      <c r="K715" s="36"/>
      <c r="M715" s="35"/>
    </row>
    <row r="716" spans="1:13" ht="12.75" customHeight="1" x14ac:dyDescent="0.2">
      <c r="A716" s="35"/>
      <c r="B716" s="35"/>
      <c r="J716" s="36"/>
      <c r="K716" s="36"/>
      <c r="M716" s="35"/>
    </row>
    <row r="717" spans="1:13" ht="12.75" customHeight="1" x14ac:dyDescent="0.2">
      <c r="A717" s="35"/>
      <c r="B717" s="35"/>
      <c r="J717" s="36"/>
      <c r="K717" s="36"/>
      <c r="M717" s="35"/>
    </row>
    <row r="718" spans="1:13" ht="12.75" customHeight="1" x14ac:dyDescent="0.2">
      <c r="A718" s="35"/>
      <c r="B718" s="35"/>
      <c r="J718" s="36"/>
      <c r="K718" s="36"/>
      <c r="M718" s="35"/>
    </row>
    <row r="719" spans="1:13" ht="12.75" customHeight="1" x14ac:dyDescent="0.2">
      <c r="A719" s="35"/>
      <c r="B719" s="35"/>
      <c r="J719" s="36"/>
      <c r="K719" s="36"/>
      <c r="M719" s="35"/>
    </row>
    <row r="720" spans="1:13" ht="12.75" customHeight="1" x14ac:dyDescent="0.2">
      <c r="A720" s="35"/>
      <c r="B720" s="35"/>
      <c r="J720" s="36"/>
      <c r="K720" s="36"/>
      <c r="M720" s="35"/>
    </row>
    <row r="721" spans="1:13" ht="12.75" customHeight="1" x14ac:dyDescent="0.2">
      <c r="A721" s="35"/>
      <c r="B721" s="35"/>
      <c r="J721" s="36"/>
      <c r="K721" s="36"/>
      <c r="M721" s="35"/>
    </row>
    <row r="722" spans="1:13" ht="12.75" customHeight="1" x14ac:dyDescent="0.2">
      <c r="A722" s="35"/>
      <c r="B722" s="35"/>
      <c r="J722" s="36"/>
      <c r="K722" s="36"/>
      <c r="M722" s="35"/>
    </row>
    <row r="723" spans="1:13" ht="12.75" customHeight="1" x14ac:dyDescent="0.2">
      <c r="A723" s="35"/>
      <c r="B723" s="35"/>
      <c r="J723" s="36"/>
      <c r="K723" s="36"/>
      <c r="M723" s="35"/>
    </row>
    <row r="724" spans="1:13" ht="12.75" customHeight="1" x14ac:dyDescent="0.2">
      <c r="A724" s="35"/>
      <c r="B724" s="35"/>
      <c r="J724" s="36"/>
      <c r="K724" s="36"/>
      <c r="M724" s="35"/>
    </row>
    <row r="725" spans="1:13" ht="12.75" customHeight="1" x14ac:dyDescent="0.2">
      <c r="A725" s="35"/>
      <c r="B725" s="35"/>
      <c r="J725" s="36"/>
      <c r="K725" s="36"/>
      <c r="M725" s="35"/>
    </row>
    <row r="726" spans="1:13" ht="12.75" customHeight="1" x14ac:dyDescent="0.2">
      <c r="A726" s="35"/>
      <c r="B726" s="35"/>
      <c r="J726" s="36"/>
      <c r="K726" s="36"/>
      <c r="M726" s="35"/>
    </row>
    <row r="727" spans="1:13" ht="12.75" customHeight="1" x14ac:dyDescent="0.2">
      <c r="A727" s="35"/>
      <c r="B727" s="35"/>
      <c r="J727" s="36"/>
      <c r="K727" s="36"/>
      <c r="M727" s="35"/>
    </row>
    <row r="728" spans="1:13" ht="12.75" customHeight="1" x14ac:dyDescent="0.2">
      <c r="A728" s="35"/>
      <c r="B728" s="35"/>
      <c r="J728" s="36"/>
      <c r="K728" s="36"/>
      <c r="M728" s="35"/>
    </row>
    <row r="729" spans="1:13" ht="12.75" customHeight="1" x14ac:dyDescent="0.2">
      <c r="A729" s="35"/>
      <c r="B729" s="35"/>
      <c r="J729" s="36"/>
      <c r="K729" s="36"/>
      <c r="M729" s="35"/>
    </row>
    <row r="730" spans="1:13" ht="12.75" customHeight="1" x14ac:dyDescent="0.2">
      <c r="A730" s="35"/>
      <c r="B730" s="35"/>
      <c r="J730" s="36"/>
      <c r="K730" s="36"/>
      <c r="M730" s="35"/>
    </row>
    <row r="731" spans="1:13" ht="12.75" customHeight="1" x14ac:dyDescent="0.2">
      <c r="A731" s="35"/>
      <c r="B731" s="35"/>
      <c r="J731" s="36"/>
      <c r="K731" s="36"/>
      <c r="M731" s="35"/>
    </row>
    <row r="732" spans="1:13" ht="12.75" customHeight="1" x14ac:dyDescent="0.2">
      <c r="A732" s="35"/>
      <c r="B732" s="35"/>
      <c r="J732" s="36"/>
      <c r="K732" s="36"/>
      <c r="M732" s="35"/>
    </row>
    <row r="733" spans="1:13" ht="12.75" customHeight="1" x14ac:dyDescent="0.2">
      <c r="A733" s="35"/>
      <c r="B733" s="35"/>
      <c r="J733" s="36"/>
      <c r="K733" s="36"/>
      <c r="M733" s="35"/>
    </row>
    <row r="734" spans="1:13" ht="12.75" customHeight="1" x14ac:dyDescent="0.2">
      <c r="A734" s="35"/>
      <c r="B734" s="35"/>
      <c r="J734" s="36"/>
      <c r="K734" s="36"/>
      <c r="M734" s="35"/>
    </row>
    <row r="735" spans="1:13" ht="12.75" customHeight="1" x14ac:dyDescent="0.2">
      <c r="A735" s="35"/>
      <c r="B735" s="35"/>
      <c r="J735" s="36"/>
      <c r="K735" s="36"/>
      <c r="M735" s="35"/>
    </row>
    <row r="736" spans="1:13" ht="12.75" customHeight="1" x14ac:dyDescent="0.2">
      <c r="A736" s="35"/>
      <c r="B736" s="35"/>
      <c r="J736" s="36"/>
      <c r="K736" s="36"/>
      <c r="M736" s="35"/>
    </row>
    <row r="737" spans="1:13" ht="12.75" customHeight="1" x14ac:dyDescent="0.2">
      <c r="A737" s="35"/>
      <c r="B737" s="35"/>
      <c r="J737" s="36"/>
      <c r="K737" s="36"/>
      <c r="M737" s="35"/>
    </row>
    <row r="738" spans="1:13" ht="12.75" customHeight="1" x14ac:dyDescent="0.2">
      <c r="A738" s="35"/>
      <c r="B738" s="35"/>
      <c r="J738" s="36"/>
      <c r="K738" s="36"/>
      <c r="M738" s="35"/>
    </row>
    <row r="739" spans="1:13" ht="12.75" customHeight="1" x14ac:dyDescent="0.2">
      <c r="A739" s="35"/>
      <c r="B739" s="35"/>
      <c r="J739" s="36"/>
      <c r="K739" s="36"/>
      <c r="M739" s="35"/>
    </row>
    <row r="740" spans="1:13" ht="12.75" customHeight="1" x14ac:dyDescent="0.2">
      <c r="A740" s="35"/>
      <c r="B740" s="35"/>
      <c r="J740" s="36"/>
      <c r="K740" s="36"/>
      <c r="M740" s="35"/>
    </row>
    <row r="741" spans="1:13" ht="12.75" customHeight="1" x14ac:dyDescent="0.2">
      <c r="A741" s="35"/>
      <c r="B741" s="35"/>
      <c r="J741" s="36"/>
      <c r="K741" s="36"/>
      <c r="M741" s="35"/>
    </row>
    <row r="742" spans="1:13" ht="12.75" customHeight="1" x14ac:dyDescent="0.2">
      <c r="A742" s="35"/>
      <c r="B742" s="35"/>
      <c r="J742" s="36"/>
      <c r="K742" s="36"/>
      <c r="M742" s="35"/>
    </row>
    <row r="743" spans="1:13" ht="12.75" customHeight="1" x14ac:dyDescent="0.2">
      <c r="A743" s="35"/>
      <c r="B743" s="35"/>
      <c r="J743" s="36"/>
      <c r="K743" s="36"/>
      <c r="M743" s="35"/>
    </row>
    <row r="744" spans="1:13" ht="12.75" customHeight="1" x14ac:dyDescent="0.2">
      <c r="A744" s="35"/>
      <c r="B744" s="35"/>
      <c r="J744" s="36"/>
      <c r="K744" s="36"/>
      <c r="M744" s="35"/>
    </row>
    <row r="745" spans="1:13" ht="12.75" customHeight="1" x14ac:dyDescent="0.2">
      <c r="A745" s="35"/>
      <c r="B745" s="35"/>
      <c r="J745" s="36"/>
      <c r="K745" s="36"/>
      <c r="M745" s="35"/>
    </row>
    <row r="746" spans="1:13" ht="12.75" customHeight="1" x14ac:dyDescent="0.2">
      <c r="A746" s="35"/>
      <c r="B746" s="35"/>
      <c r="J746" s="36"/>
      <c r="K746" s="36"/>
      <c r="M746" s="35"/>
    </row>
    <row r="747" spans="1:13" ht="12.75" customHeight="1" x14ac:dyDescent="0.2">
      <c r="A747" s="35"/>
      <c r="B747" s="35"/>
      <c r="J747" s="36"/>
      <c r="K747" s="36"/>
      <c r="M747" s="35"/>
    </row>
    <row r="748" spans="1:13" ht="12.75" customHeight="1" x14ac:dyDescent="0.2">
      <c r="A748" s="35"/>
      <c r="B748" s="35"/>
      <c r="J748" s="36"/>
      <c r="K748" s="36"/>
      <c r="M748" s="35"/>
    </row>
    <row r="749" spans="1:13" ht="12.75" customHeight="1" x14ac:dyDescent="0.2">
      <c r="A749" s="35"/>
      <c r="B749" s="35"/>
      <c r="J749" s="36"/>
      <c r="K749" s="36"/>
      <c r="M749" s="35"/>
    </row>
    <row r="750" spans="1:13" ht="12.75" customHeight="1" x14ac:dyDescent="0.2">
      <c r="A750" s="35"/>
      <c r="B750" s="35"/>
      <c r="J750" s="36"/>
      <c r="K750" s="36"/>
      <c r="M750" s="35"/>
    </row>
    <row r="751" spans="1:13" ht="12.75" customHeight="1" x14ac:dyDescent="0.2">
      <c r="A751" s="35"/>
      <c r="B751" s="35"/>
      <c r="J751" s="36"/>
      <c r="K751" s="36"/>
      <c r="M751" s="35"/>
    </row>
    <row r="752" spans="1:13" ht="12.75" customHeight="1" x14ac:dyDescent="0.2">
      <c r="A752" s="35"/>
      <c r="B752" s="35"/>
      <c r="J752" s="36"/>
      <c r="K752" s="36"/>
      <c r="M752" s="35"/>
    </row>
    <row r="753" spans="1:13" ht="12.75" customHeight="1" x14ac:dyDescent="0.2">
      <c r="A753" s="35"/>
      <c r="B753" s="35"/>
      <c r="J753" s="36"/>
      <c r="K753" s="36"/>
      <c r="M753" s="35"/>
    </row>
    <row r="754" spans="1:13" ht="12.75" customHeight="1" x14ac:dyDescent="0.2">
      <c r="A754" s="35"/>
      <c r="B754" s="35"/>
      <c r="J754" s="36"/>
      <c r="K754" s="36"/>
      <c r="M754" s="35"/>
    </row>
    <row r="755" spans="1:13" ht="12.75" customHeight="1" x14ac:dyDescent="0.2">
      <c r="A755" s="35"/>
      <c r="B755" s="35"/>
      <c r="J755" s="36"/>
      <c r="K755" s="36"/>
      <c r="M755" s="35"/>
    </row>
    <row r="756" spans="1:13" ht="12.75" customHeight="1" x14ac:dyDescent="0.2">
      <c r="A756" s="35"/>
      <c r="B756" s="35"/>
      <c r="J756" s="36"/>
      <c r="K756" s="36"/>
      <c r="M756" s="35"/>
    </row>
    <row r="757" spans="1:13" ht="12.75" customHeight="1" x14ac:dyDescent="0.2">
      <c r="A757" s="35"/>
      <c r="B757" s="35"/>
      <c r="J757" s="36"/>
      <c r="K757" s="36"/>
      <c r="M757" s="35"/>
    </row>
    <row r="758" spans="1:13" ht="12.75" customHeight="1" x14ac:dyDescent="0.2">
      <c r="A758" s="35"/>
      <c r="B758" s="35"/>
      <c r="J758" s="36"/>
      <c r="K758" s="36"/>
      <c r="M758" s="35"/>
    </row>
    <row r="759" spans="1:13" ht="12.75" customHeight="1" x14ac:dyDescent="0.2">
      <c r="A759" s="35"/>
      <c r="B759" s="35"/>
      <c r="J759" s="36"/>
      <c r="K759" s="36"/>
      <c r="M759" s="35"/>
    </row>
    <row r="760" spans="1:13" ht="12.75" customHeight="1" x14ac:dyDescent="0.2">
      <c r="A760" s="35"/>
      <c r="B760" s="35"/>
      <c r="J760" s="36"/>
      <c r="K760" s="36"/>
      <c r="M760" s="35"/>
    </row>
    <row r="761" spans="1:13" ht="12.75" customHeight="1" x14ac:dyDescent="0.2">
      <c r="A761" s="35"/>
      <c r="B761" s="35"/>
      <c r="J761" s="36"/>
      <c r="K761" s="36"/>
      <c r="M761" s="35"/>
    </row>
    <row r="762" spans="1:13" ht="12.75" customHeight="1" x14ac:dyDescent="0.2">
      <c r="A762" s="35"/>
      <c r="B762" s="35"/>
      <c r="J762" s="36"/>
      <c r="K762" s="36"/>
      <c r="M762" s="35"/>
    </row>
    <row r="763" spans="1:13" ht="12.75" customHeight="1" x14ac:dyDescent="0.2">
      <c r="A763" s="35"/>
      <c r="B763" s="35"/>
      <c r="J763" s="36"/>
      <c r="K763" s="36"/>
      <c r="M763" s="35"/>
    </row>
    <row r="764" spans="1:13" ht="12.75" customHeight="1" x14ac:dyDescent="0.2">
      <c r="A764" s="35"/>
      <c r="B764" s="35"/>
      <c r="J764" s="36"/>
      <c r="K764" s="36"/>
      <c r="M764" s="35"/>
    </row>
    <row r="765" spans="1:13" ht="12.75" customHeight="1" x14ac:dyDescent="0.2">
      <c r="A765" s="35"/>
      <c r="B765" s="35"/>
      <c r="J765" s="36"/>
      <c r="K765" s="36"/>
      <c r="M765" s="35"/>
    </row>
    <row r="766" spans="1:13" ht="12.75" customHeight="1" x14ac:dyDescent="0.2">
      <c r="A766" s="35"/>
      <c r="B766" s="35"/>
      <c r="J766" s="36"/>
      <c r="K766" s="36"/>
      <c r="M766" s="35"/>
    </row>
    <row r="767" spans="1:13" ht="12.75" customHeight="1" x14ac:dyDescent="0.2">
      <c r="A767" s="35"/>
      <c r="B767" s="35"/>
      <c r="J767" s="36"/>
      <c r="K767" s="36"/>
      <c r="M767" s="35"/>
    </row>
    <row r="768" spans="1:13" ht="12.75" customHeight="1" x14ac:dyDescent="0.2">
      <c r="A768" s="35"/>
      <c r="B768" s="35"/>
      <c r="J768" s="36"/>
      <c r="K768" s="36"/>
      <c r="M768" s="35"/>
    </row>
    <row r="769" spans="1:13" ht="12.75" customHeight="1" x14ac:dyDescent="0.2">
      <c r="A769" s="35"/>
      <c r="B769" s="35"/>
      <c r="J769" s="36"/>
      <c r="K769" s="36"/>
      <c r="M769" s="35"/>
    </row>
    <row r="770" spans="1:13" ht="12.75" customHeight="1" x14ac:dyDescent="0.2">
      <c r="A770" s="35"/>
      <c r="B770" s="35"/>
      <c r="J770" s="36"/>
      <c r="K770" s="36"/>
      <c r="M770" s="35"/>
    </row>
    <row r="771" spans="1:13" ht="12.75" customHeight="1" x14ac:dyDescent="0.2">
      <c r="A771" s="35"/>
      <c r="B771" s="35"/>
      <c r="J771" s="36"/>
      <c r="K771" s="36"/>
      <c r="M771" s="35"/>
    </row>
    <row r="772" spans="1:13" ht="12.75" customHeight="1" x14ac:dyDescent="0.2">
      <c r="A772" s="35"/>
      <c r="B772" s="35"/>
      <c r="J772" s="36"/>
      <c r="K772" s="36"/>
      <c r="M772" s="35"/>
    </row>
    <row r="773" spans="1:13" ht="12.75" customHeight="1" x14ac:dyDescent="0.2">
      <c r="A773" s="35"/>
      <c r="B773" s="35"/>
      <c r="J773" s="36"/>
      <c r="K773" s="36"/>
      <c r="M773" s="35"/>
    </row>
    <row r="774" spans="1:13" ht="12.75" customHeight="1" x14ac:dyDescent="0.2">
      <c r="A774" s="35"/>
      <c r="B774" s="35"/>
      <c r="J774" s="36"/>
      <c r="K774" s="36"/>
      <c r="M774" s="35"/>
    </row>
    <row r="775" spans="1:13" ht="12.75" customHeight="1" x14ac:dyDescent="0.2">
      <c r="A775" s="35"/>
      <c r="B775" s="35"/>
      <c r="J775" s="36"/>
      <c r="K775" s="36"/>
      <c r="M775" s="35"/>
    </row>
    <row r="776" spans="1:13" ht="12.75" customHeight="1" x14ac:dyDescent="0.2">
      <c r="A776" s="35"/>
      <c r="B776" s="35"/>
      <c r="J776" s="36"/>
      <c r="K776" s="36"/>
      <c r="M776" s="35"/>
    </row>
    <row r="777" spans="1:13" ht="12.75" customHeight="1" x14ac:dyDescent="0.2">
      <c r="A777" s="35"/>
      <c r="B777" s="35"/>
      <c r="J777" s="36"/>
      <c r="K777" s="36"/>
      <c r="M777" s="35"/>
    </row>
    <row r="778" spans="1:13" ht="12.75" customHeight="1" x14ac:dyDescent="0.2">
      <c r="A778" s="35"/>
      <c r="B778" s="35"/>
      <c r="J778" s="36"/>
      <c r="K778" s="36"/>
      <c r="M778" s="35"/>
    </row>
    <row r="779" spans="1:13" ht="12.75" customHeight="1" x14ac:dyDescent="0.2">
      <c r="A779" s="35"/>
      <c r="B779" s="35"/>
      <c r="J779" s="36"/>
      <c r="K779" s="36"/>
      <c r="M779" s="35"/>
    </row>
    <row r="780" spans="1:13" ht="12.75" customHeight="1" x14ac:dyDescent="0.2">
      <c r="A780" s="35"/>
      <c r="B780" s="35"/>
      <c r="J780" s="36"/>
      <c r="K780" s="36"/>
      <c r="M780" s="35"/>
    </row>
    <row r="781" spans="1:13" ht="12.75" customHeight="1" x14ac:dyDescent="0.2">
      <c r="A781" s="35"/>
      <c r="B781" s="35"/>
      <c r="J781" s="36"/>
      <c r="K781" s="36"/>
      <c r="M781" s="35"/>
    </row>
    <row r="782" spans="1:13" ht="12.75" customHeight="1" x14ac:dyDescent="0.2">
      <c r="A782" s="35"/>
      <c r="B782" s="35"/>
      <c r="J782" s="36"/>
      <c r="K782" s="36"/>
      <c r="M782" s="35"/>
    </row>
    <row r="783" spans="1:13" ht="12.75" customHeight="1" x14ac:dyDescent="0.2">
      <c r="A783" s="35"/>
      <c r="B783" s="35"/>
      <c r="J783" s="36"/>
      <c r="K783" s="36"/>
      <c r="M783" s="35"/>
    </row>
    <row r="784" spans="1:13" ht="12.75" customHeight="1" x14ac:dyDescent="0.2">
      <c r="A784" s="35"/>
      <c r="B784" s="35"/>
      <c r="J784" s="36"/>
      <c r="K784" s="36"/>
      <c r="M784" s="35"/>
    </row>
    <row r="785" spans="1:13" ht="12.75" customHeight="1" x14ac:dyDescent="0.2">
      <c r="A785" s="35"/>
      <c r="B785" s="35"/>
      <c r="J785" s="36"/>
      <c r="K785" s="36"/>
      <c r="M785" s="35"/>
    </row>
    <row r="786" spans="1:13" ht="12.75" customHeight="1" x14ac:dyDescent="0.2">
      <c r="A786" s="35"/>
      <c r="B786" s="35"/>
      <c r="J786" s="36"/>
      <c r="K786" s="36"/>
      <c r="M786" s="35"/>
    </row>
    <row r="787" spans="1:13" ht="12.75" customHeight="1" x14ac:dyDescent="0.2">
      <c r="A787" s="35"/>
      <c r="B787" s="35"/>
      <c r="J787" s="36"/>
      <c r="K787" s="36"/>
      <c r="M787" s="35"/>
    </row>
    <row r="788" spans="1:13" ht="12.75" customHeight="1" x14ac:dyDescent="0.2">
      <c r="A788" s="35"/>
      <c r="B788" s="35"/>
      <c r="J788" s="36"/>
      <c r="K788" s="36"/>
      <c r="M788" s="35"/>
    </row>
    <row r="789" spans="1:13" ht="12.75" customHeight="1" x14ac:dyDescent="0.2">
      <c r="A789" s="35"/>
      <c r="B789" s="35"/>
      <c r="J789" s="36"/>
      <c r="K789" s="36"/>
      <c r="M789" s="35"/>
    </row>
    <row r="790" spans="1:13" ht="12.75" customHeight="1" x14ac:dyDescent="0.2">
      <c r="A790" s="35"/>
      <c r="B790" s="35"/>
      <c r="J790" s="36"/>
      <c r="K790" s="36"/>
      <c r="M790" s="35"/>
    </row>
    <row r="791" spans="1:13" ht="12.75" customHeight="1" x14ac:dyDescent="0.2">
      <c r="A791" s="35"/>
      <c r="B791" s="35"/>
      <c r="J791" s="36"/>
      <c r="K791" s="36"/>
      <c r="M791" s="35"/>
    </row>
    <row r="792" spans="1:13" ht="12.75" customHeight="1" x14ac:dyDescent="0.2">
      <c r="A792" s="35"/>
      <c r="B792" s="35"/>
      <c r="J792" s="36"/>
      <c r="K792" s="36"/>
      <c r="M792" s="35"/>
    </row>
    <row r="793" spans="1:13" ht="12.75" customHeight="1" x14ac:dyDescent="0.2">
      <c r="A793" s="35"/>
      <c r="B793" s="35"/>
      <c r="J793" s="36"/>
      <c r="K793" s="36"/>
      <c r="M793" s="35"/>
    </row>
    <row r="794" spans="1:13" ht="12.75" customHeight="1" x14ac:dyDescent="0.2">
      <c r="A794" s="35"/>
      <c r="B794" s="35"/>
      <c r="J794" s="36"/>
      <c r="K794" s="36"/>
      <c r="M794" s="35"/>
    </row>
    <row r="795" spans="1:13" ht="12.75" customHeight="1" x14ac:dyDescent="0.2">
      <c r="A795" s="35"/>
      <c r="B795" s="35"/>
      <c r="J795" s="36"/>
      <c r="K795" s="36"/>
      <c r="M795" s="35"/>
    </row>
    <row r="796" spans="1:13" ht="12.75" customHeight="1" x14ac:dyDescent="0.2">
      <c r="A796" s="35"/>
      <c r="B796" s="35"/>
      <c r="J796" s="36"/>
      <c r="K796" s="36"/>
      <c r="M796" s="35"/>
    </row>
    <row r="797" spans="1:13" ht="12.75" customHeight="1" x14ac:dyDescent="0.2">
      <c r="A797" s="35"/>
      <c r="B797" s="35"/>
      <c r="J797" s="36"/>
      <c r="K797" s="36"/>
      <c r="M797" s="35"/>
    </row>
    <row r="798" spans="1:13" ht="12.75" customHeight="1" x14ac:dyDescent="0.2">
      <c r="A798" s="35"/>
      <c r="B798" s="35"/>
      <c r="J798" s="36"/>
      <c r="K798" s="36"/>
      <c r="M798" s="35"/>
    </row>
    <row r="799" spans="1:13" ht="12.75" customHeight="1" x14ac:dyDescent="0.2">
      <c r="A799" s="35"/>
      <c r="B799" s="35"/>
      <c r="J799" s="36"/>
      <c r="K799" s="36"/>
      <c r="M799" s="35"/>
    </row>
    <row r="800" spans="1:13" ht="12.75" customHeight="1" x14ac:dyDescent="0.2">
      <c r="A800" s="35"/>
      <c r="B800" s="35"/>
      <c r="J800" s="36"/>
      <c r="K800" s="36"/>
      <c r="M800" s="35"/>
    </row>
    <row r="801" spans="1:13" ht="12.75" customHeight="1" x14ac:dyDescent="0.2">
      <c r="A801" s="35"/>
      <c r="B801" s="35"/>
      <c r="J801" s="36"/>
      <c r="K801" s="36"/>
      <c r="M801" s="35"/>
    </row>
    <row r="802" spans="1:13" ht="12.75" customHeight="1" x14ac:dyDescent="0.2">
      <c r="A802" s="35"/>
      <c r="B802" s="35"/>
      <c r="J802" s="36"/>
      <c r="K802" s="36"/>
      <c r="M802" s="35"/>
    </row>
    <row r="803" spans="1:13" ht="12.75" customHeight="1" x14ac:dyDescent="0.2">
      <c r="A803" s="35"/>
      <c r="B803" s="35"/>
      <c r="J803" s="36"/>
      <c r="K803" s="36"/>
      <c r="M803" s="35"/>
    </row>
    <row r="804" spans="1:13" ht="12.75" customHeight="1" x14ac:dyDescent="0.2">
      <c r="A804" s="35"/>
      <c r="B804" s="35"/>
      <c r="J804" s="36"/>
      <c r="K804" s="36"/>
      <c r="M804" s="35"/>
    </row>
    <row r="805" spans="1:13" ht="12.75" customHeight="1" x14ac:dyDescent="0.2">
      <c r="A805" s="35"/>
      <c r="B805" s="35"/>
      <c r="J805" s="36"/>
      <c r="K805" s="36"/>
      <c r="M805" s="35"/>
    </row>
    <row r="806" spans="1:13" ht="12.75" customHeight="1" x14ac:dyDescent="0.2">
      <c r="A806" s="35"/>
      <c r="B806" s="35"/>
      <c r="J806" s="36"/>
      <c r="K806" s="36"/>
      <c r="M806" s="35"/>
    </row>
    <row r="807" spans="1:13" ht="12.75" customHeight="1" x14ac:dyDescent="0.2">
      <c r="A807" s="35"/>
      <c r="B807" s="35"/>
      <c r="J807" s="36"/>
      <c r="K807" s="36"/>
      <c r="M807" s="35"/>
    </row>
    <row r="808" spans="1:13" ht="12.75" customHeight="1" x14ac:dyDescent="0.2">
      <c r="A808" s="35"/>
      <c r="B808" s="35"/>
      <c r="J808" s="36"/>
      <c r="K808" s="36"/>
      <c r="M808" s="35"/>
    </row>
    <row r="809" spans="1:13" ht="12.75" customHeight="1" x14ac:dyDescent="0.2">
      <c r="A809" s="35"/>
      <c r="B809" s="35"/>
      <c r="J809" s="36"/>
      <c r="K809" s="36"/>
      <c r="M809" s="35"/>
    </row>
    <row r="810" spans="1:13" ht="12.75" customHeight="1" x14ac:dyDescent="0.2">
      <c r="A810" s="35"/>
      <c r="B810" s="35"/>
      <c r="J810" s="36"/>
      <c r="K810" s="36"/>
      <c r="M810" s="35"/>
    </row>
    <row r="811" spans="1:13" ht="12.75" customHeight="1" x14ac:dyDescent="0.2">
      <c r="A811" s="35"/>
      <c r="B811" s="35"/>
      <c r="J811" s="36"/>
      <c r="K811" s="36"/>
      <c r="M811" s="35"/>
    </row>
    <row r="812" spans="1:13" ht="12.75" customHeight="1" x14ac:dyDescent="0.2">
      <c r="A812" s="35"/>
      <c r="B812" s="35"/>
      <c r="J812" s="36"/>
      <c r="K812" s="36"/>
      <c r="M812" s="35"/>
    </row>
    <row r="813" spans="1:13" ht="12.75" customHeight="1" x14ac:dyDescent="0.2">
      <c r="A813" s="35"/>
      <c r="B813" s="35"/>
      <c r="J813" s="36"/>
      <c r="K813" s="36"/>
      <c r="M813" s="35"/>
    </row>
    <row r="814" spans="1:13" ht="12.75" customHeight="1" x14ac:dyDescent="0.2">
      <c r="A814" s="35"/>
      <c r="B814" s="35"/>
      <c r="J814" s="36"/>
      <c r="K814" s="36"/>
      <c r="M814" s="35"/>
    </row>
    <row r="815" spans="1:13" ht="12.75" customHeight="1" x14ac:dyDescent="0.2">
      <c r="A815" s="35"/>
      <c r="B815" s="35"/>
      <c r="J815" s="36"/>
      <c r="K815" s="36"/>
      <c r="M815" s="35"/>
    </row>
    <row r="816" spans="1:13" ht="12.75" customHeight="1" x14ac:dyDescent="0.2">
      <c r="A816" s="35"/>
      <c r="B816" s="35"/>
      <c r="J816" s="36"/>
      <c r="K816" s="36"/>
      <c r="M816" s="35"/>
    </row>
    <row r="817" spans="1:13" ht="12.75" customHeight="1" x14ac:dyDescent="0.2">
      <c r="A817" s="35"/>
      <c r="B817" s="35"/>
      <c r="J817" s="36"/>
      <c r="K817" s="36"/>
      <c r="M817" s="35"/>
    </row>
    <row r="818" spans="1:13" ht="12.75" customHeight="1" x14ac:dyDescent="0.2">
      <c r="A818" s="35"/>
      <c r="B818" s="35"/>
      <c r="J818" s="36"/>
      <c r="K818" s="36"/>
      <c r="M818" s="35"/>
    </row>
    <row r="819" spans="1:13" ht="12.75" customHeight="1" x14ac:dyDescent="0.2">
      <c r="A819" s="35"/>
      <c r="B819" s="35"/>
      <c r="J819" s="36"/>
      <c r="K819" s="36"/>
      <c r="M819" s="35"/>
    </row>
    <row r="820" spans="1:13" ht="12.75" customHeight="1" x14ac:dyDescent="0.2">
      <c r="A820" s="35"/>
      <c r="B820" s="35"/>
      <c r="J820" s="36"/>
      <c r="K820" s="36"/>
      <c r="M820" s="35"/>
    </row>
    <row r="821" spans="1:13" ht="12.75" customHeight="1" x14ac:dyDescent="0.2">
      <c r="A821" s="35"/>
      <c r="B821" s="35"/>
      <c r="J821" s="36"/>
      <c r="K821" s="36"/>
      <c r="M821" s="35"/>
    </row>
    <row r="822" spans="1:13" ht="12.75" customHeight="1" x14ac:dyDescent="0.2">
      <c r="A822" s="35"/>
      <c r="B822" s="35"/>
      <c r="J822" s="36"/>
      <c r="K822" s="36"/>
      <c r="M822" s="35"/>
    </row>
    <row r="823" spans="1:13" ht="12.75" customHeight="1" x14ac:dyDescent="0.2">
      <c r="A823" s="35"/>
      <c r="B823" s="35"/>
      <c r="J823" s="36"/>
      <c r="K823" s="36"/>
      <c r="M823" s="35"/>
    </row>
    <row r="824" spans="1:13" ht="12.75" customHeight="1" x14ac:dyDescent="0.2">
      <c r="A824" s="35"/>
      <c r="B824" s="35"/>
      <c r="J824" s="36"/>
      <c r="K824" s="36"/>
      <c r="M824" s="35"/>
    </row>
    <row r="825" spans="1:13" ht="12.75" customHeight="1" x14ac:dyDescent="0.2">
      <c r="A825" s="35"/>
      <c r="B825" s="35"/>
      <c r="J825" s="36"/>
      <c r="K825" s="36"/>
      <c r="M825" s="35"/>
    </row>
    <row r="826" spans="1:13" ht="12.75" customHeight="1" x14ac:dyDescent="0.2">
      <c r="A826" s="35"/>
      <c r="B826" s="35"/>
      <c r="J826" s="36"/>
      <c r="K826" s="36"/>
      <c r="M826" s="35"/>
    </row>
    <row r="827" spans="1:13" ht="12.75" customHeight="1" x14ac:dyDescent="0.2">
      <c r="A827" s="35"/>
      <c r="B827" s="35"/>
      <c r="J827" s="36"/>
      <c r="K827" s="36"/>
      <c r="M827" s="35"/>
    </row>
    <row r="828" spans="1:13" ht="12.75" customHeight="1" x14ac:dyDescent="0.2">
      <c r="A828" s="35"/>
      <c r="B828" s="35"/>
      <c r="J828" s="36"/>
      <c r="K828" s="36"/>
      <c r="M828" s="35"/>
    </row>
    <row r="829" spans="1:13" ht="12.75" customHeight="1" x14ac:dyDescent="0.2">
      <c r="A829" s="35"/>
      <c r="B829" s="35"/>
      <c r="J829" s="36"/>
      <c r="K829" s="36"/>
      <c r="M829" s="35"/>
    </row>
    <row r="830" spans="1:13" ht="12.75" customHeight="1" x14ac:dyDescent="0.2">
      <c r="A830" s="35"/>
      <c r="B830" s="35"/>
      <c r="J830" s="36"/>
      <c r="K830" s="36"/>
      <c r="M830" s="35"/>
    </row>
    <row r="831" spans="1:13" ht="12.75" customHeight="1" x14ac:dyDescent="0.2">
      <c r="A831" s="35"/>
      <c r="B831" s="35"/>
      <c r="J831" s="36"/>
      <c r="K831" s="36"/>
      <c r="M831" s="35"/>
    </row>
    <row r="832" spans="1:13" ht="12.75" customHeight="1" x14ac:dyDescent="0.2">
      <c r="A832" s="35"/>
      <c r="B832" s="35"/>
      <c r="J832" s="36"/>
      <c r="K832" s="36"/>
      <c r="M832" s="35"/>
    </row>
    <row r="833" spans="1:13" ht="12.75" customHeight="1" x14ac:dyDescent="0.2">
      <c r="A833" s="35"/>
      <c r="B833" s="35"/>
      <c r="J833" s="36"/>
      <c r="K833" s="36"/>
      <c r="M833" s="35"/>
    </row>
    <row r="834" spans="1:13" ht="12.75" customHeight="1" x14ac:dyDescent="0.2">
      <c r="A834" s="35"/>
      <c r="B834" s="35"/>
      <c r="J834" s="36"/>
      <c r="K834" s="36"/>
      <c r="M834" s="35"/>
    </row>
    <row r="835" spans="1:13" ht="12.75" customHeight="1" x14ac:dyDescent="0.2">
      <c r="A835" s="35"/>
      <c r="B835" s="35"/>
      <c r="J835" s="36"/>
      <c r="K835" s="36"/>
      <c r="M835" s="35"/>
    </row>
    <row r="836" spans="1:13" ht="12.75" customHeight="1" x14ac:dyDescent="0.2">
      <c r="A836" s="35"/>
      <c r="B836" s="35"/>
      <c r="J836" s="36"/>
      <c r="K836" s="36"/>
      <c r="M836" s="35"/>
    </row>
    <row r="837" spans="1:13" ht="12.75" customHeight="1" x14ac:dyDescent="0.2">
      <c r="A837" s="35"/>
      <c r="B837" s="35"/>
      <c r="J837" s="36"/>
      <c r="K837" s="36"/>
      <c r="M837" s="35"/>
    </row>
    <row r="838" spans="1:13" ht="12.75" customHeight="1" x14ac:dyDescent="0.2">
      <c r="A838" s="35"/>
      <c r="B838" s="35"/>
      <c r="J838" s="36"/>
      <c r="K838" s="36"/>
      <c r="M838" s="35"/>
    </row>
    <row r="839" spans="1:13" ht="12.75" customHeight="1" x14ac:dyDescent="0.2">
      <c r="A839" s="35"/>
      <c r="B839" s="35"/>
      <c r="J839" s="36"/>
      <c r="K839" s="36"/>
      <c r="M839" s="35"/>
    </row>
    <row r="840" spans="1:13" ht="12.75" customHeight="1" x14ac:dyDescent="0.2">
      <c r="A840" s="35"/>
      <c r="B840" s="35"/>
      <c r="J840" s="36"/>
      <c r="K840" s="36"/>
      <c r="M840" s="35"/>
    </row>
    <row r="841" spans="1:13" ht="12.75" customHeight="1" x14ac:dyDescent="0.2">
      <c r="A841" s="35"/>
      <c r="B841" s="35"/>
      <c r="J841" s="36"/>
      <c r="K841" s="36"/>
      <c r="M841" s="35"/>
    </row>
    <row r="842" spans="1:13" ht="12.75" customHeight="1" x14ac:dyDescent="0.2">
      <c r="A842" s="35"/>
      <c r="B842" s="35"/>
      <c r="J842" s="36"/>
      <c r="K842" s="36"/>
      <c r="M842" s="35"/>
    </row>
    <row r="843" spans="1:13" ht="12.75" customHeight="1" x14ac:dyDescent="0.2">
      <c r="A843" s="35"/>
      <c r="B843" s="35"/>
      <c r="J843" s="36"/>
      <c r="K843" s="36"/>
      <c r="M843" s="35"/>
    </row>
    <row r="844" spans="1:13" ht="12.75" customHeight="1" x14ac:dyDescent="0.2">
      <c r="A844" s="35"/>
      <c r="B844" s="35"/>
      <c r="J844" s="36"/>
      <c r="K844" s="36"/>
      <c r="M844" s="35"/>
    </row>
    <row r="845" spans="1:13" ht="12.75" customHeight="1" x14ac:dyDescent="0.2">
      <c r="A845" s="35"/>
      <c r="B845" s="35"/>
      <c r="J845" s="36"/>
      <c r="K845" s="36"/>
      <c r="M845" s="35"/>
    </row>
    <row r="846" spans="1:13" ht="12.75" customHeight="1" x14ac:dyDescent="0.2">
      <c r="A846" s="35"/>
      <c r="B846" s="35"/>
      <c r="J846" s="36"/>
      <c r="K846" s="36"/>
      <c r="M846" s="35"/>
    </row>
    <row r="847" spans="1:13" ht="12.75" customHeight="1" x14ac:dyDescent="0.2">
      <c r="A847" s="35"/>
      <c r="B847" s="35"/>
      <c r="J847" s="36"/>
      <c r="K847" s="36"/>
      <c r="M847" s="35"/>
    </row>
    <row r="848" spans="1:13" ht="12.75" customHeight="1" x14ac:dyDescent="0.2">
      <c r="A848" s="35"/>
      <c r="B848" s="35"/>
      <c r="J848" s="36"/>
      <c r="K848" s="36"/>
      <c r="M848" s="35"/>
    </row>
    <row r="849" spans="1:13" ht="12.75" customHeight="1" x14ac:dyDescent="0.2">
      <c r="A849" s="35"/>
      <c r="B849" s="35"/>
      <c r="J849" s="36"/>
      <c r="K849" s="36"/>
      <c r="M849" s="35"/>
    </row>
    <row r="850" spans="1:13" ht="12.75" customHeight="1" x14ac:dyDescent="0.2">
      <c r="A850" s="35"/>
      <c r="B850" s="35"/>
      <c r="J850" s="36"/>
      <c r="K850" s="36"/>
      <c r="M850" s="35"/>
    </row>
    <row r="851" spans="1:13" ht="12.75" customHeight="1" x14ac:dyDescent="0.2">
      <c r="A851" s="35"/>
      <c r="B851" s="35"/>
      <c r="J851" s="36"/>
      <c r="K851" s="36"/>
      <c r="M851" s="35"/>
    </row>
    <row r="852" spans="1:13" ht="12.75" customHeight="1" x14ac:dyDescent="0.2">
      <c r="A852" s="35"/>
      <c r="B852" s="35"/>
      <c r="J852" s="36"/>
      <c r="K852" s="36"/>
      <c r="M852" s="35"/>
    </row>
    <row r="853" spans="1:13" ht="12.75" customHeight="1" x14ac:dyDescent="0.2">
      <c r="A853" s="35"/>
      <c r="B853" s="35"/>
      <c r="J853" s="36"/>
      <c r="K853" s="36"/>
      <c r="M853" s="35"/>
    </row>
    <row r="854" spans="1:13" ht="12.75" customHeight="1" x14ac:dyDescent="0.2">
      <c r="A854" s="35"/>
      <c r="B854" s="35"/>
      <c r="J854" s="36"/>
      <c r="K854" s="36"/>
      <c r="M854" s="35"/>
    </row>
    <row r="855" spans="1:13" ht="12.75" customHeight="1" x14ac:dyDescent="0.2">
      <c r="A855" s="35"/>
      <c r="B855" s="35"/>
      <c r="J855" s="36"/>
      <c r="K855" s="36"/>
      <c r="M855" s="35"/>
    </row>
    <row r="856" spans="1:13" ht="12.75" customHeight="1" x14ac:dyDescent="0.2">
      <c r="A856" s="35"/>
      <c r="B856" s="35"/>
      <c r="J856" s="36"/>
      <c r="K856" s="36"/>
      <c r="M856" s="35"/>
    </row>
    <row r="857" spans="1:13" ht="12.75" customHeight="1" x14ac:dyDescent="0.2">
      <c r="A857" s="35"/>
      <c r="B857" s="35"/>
      <c r="J857" s="36"/>
      <c r="K857" s="36"/>
      <c r="M857" s="35"/>
    </row>
    <row r="858" spans="1:13" ht="12.75" customHeight="1" x14ac:dyDescent="0.2">
      <c r="A858" s="35"/>
      <c r="B858" s="35"/>
      <c r="J858" s="36"/>
      <c r="K858" s="36"/>
      <c r="M858" s="35"/>
    </row>
    <row r="859" spans="1:13" ht="12.75" customHeight="1" x14ac:dyDescent="0.2">
      <c r="A859" s="35"/>
      <c r="B859" s="35"/>
      <c r="J859" s="36"/>
      <c r="K859" s="36"/>
      <c r="M859" s="35"/>
    </row>
    <row r="860" spans="1:13" ht="12.75" customHeight="1" x14ac:dyDescent="0.2">
      <c r="A860" s="35"/>
      <c r="B860" s="35"/>
      <c r="J860" s="36"/>
      <c r="K860" s="36"/>
      <c r="M860" s="35"/>
    </row>
    <row r="861" spans="1:13" ht="12.75" customHeight="1" x14ac:dyDescent="0.2">
      <c r="A861" s="35"/>
      <c r="B861" s="35"/>
      <c r="J861" s="36"/>
      <c r="K861" s="36"/>
      <c r="M861" s="35"/>
    </row>
    <row r="862" spans="1:13" ht="12.75" customHeight="1" x14ac:dyDescent="0.2">
      <c r="A862" s="35"/>
      <c r="B862" s="35"/>
      <c r="J862" s="36"/>
      <c r="K862" s="36"/>
      <c r="M862" s="35"/>
    </row>
    <row r="863" spans="1:13" ht="12.75" customHeight="1" x14ac:dyDescent="0.2">
      <c r="A863" s="35"/>
      <c r="B863" s="35"/>
      <c r="J863" s="36"/>
      <c r="K863" s="36"/>
      <c r="M863" s="35"/>
    </row>
    <row r="864" spans="1:13" ht="12.75" customHeight="1" x14ac:dyDescent="0.2">
      <c r="A864" s="35"/>
      <c r="B864" s="35"/>
      <c r="J864" s="36"/>
      <c r="K864" s="36"/>
      <c r="M864" s="35"/>
    </row>
    <row r="865" spans="1:13" ht="12.75" customHeight="1" x14ac:dyDescent="0.2">
      <c r="A865" s="35"/>
      <c r="B865" s="35"/>
      <c r="J865" s="36"/>
      <c r="K865" s="36"/>
      <c r="M865" s="35"/>
    </row>
    <row r="866" spans="1:13" ht="12.75" customHeight="1" x14ac:dyDescent="0.2">
      <c r="A866" s="35"/>
      <c r="B866" s="35"/>
      <c r="J866" s="36"/>
      <c r="K866" s="36"/>
      <c r="M866" s="35"/>
    </row>
    <row r="867" spans="1:13" ht="12.75" customHeight="1" x14ac:dyDescent="0.2">
      <c r="A867" s="35"/>
      <c r="B867" s="35"/>
      <c r="J867" s="36"/>
      <c r="K867" s="36"/>
      <c r="M867" s="35"/>
    </row>
    <row r="868" spans="1:13" ht="12.75" customHeight="1" x14ac:dyDescent="0.2">
      <c r="A868" s="35"/>
      <c r="B868" s="35"/>
      <c r="J868" s="36"/>
      <c r="K868" s="36"/>
      <c r="M868" s="35"/>
    </row>
    <row r="869" spans="1:13" ht="12.75" customHeight="1" x14ac:dyDescent="0.2">
      <c r="A869" s="35"/>
      <c r="B869" s="35"/>
      <c r="J869" s="36"/>
      <c r="K869" s="36"/>
      <c r="M869" s="35"/>
    </row>
    <row r="870" spans="1:13" ht="12.75" customHeight="1" x14ac:dyDescent="0.2">
      <c r="A870" s="35"/>
      <c r="B870" s="35"/>
      <c r="J870" s="36"/>
      <c r="K870" s="36"/>
      <c r="M870" s="35"/>
    </row>
    <row r="871" spans="1:13" ht="12.75" customHeight="1" x14ac:dyDescent="0.2">
      <c r="A871" s="35"/>
      <c r="B871" s="35"/>
      <c r="J871" s="36"/>
      <c r="K871" s="36"/>
      <c r="M871" s="35"/>
    </row>
    <row r="872" spans="1:13" ht="12.75" customHeight="1" x14ac:dyDescent="0.2">
      <c r="A872" s="35"/>
      <c r="B872" s="35"/>
      <c r="J872" s="36"/>
      <c r="K872" s="36"/>
      <c r="M872" s="35"/>
    </row>
    <row r="873" spans="1:13" ht="12.75" customHeight="1" x14ac:dyDescent="0.2">
      <c r="A873" s="35"/>
      <c r="B873" s="35"/>
      <c r="J873" s="36"/>
      <c r="K873" s="36"/>
      <c r="M873" s="35"/>
    </row>
    <row r="874" spans="1:13" ht="12.75" customHeight="1" x14ac:dyDescent="0.2">
      <c r="A874" s="35"/>
      <c r="B874" s="35"/>
      <c r="J874" s="36"/>
      <c r="K874" s="36"/>
      <c r="M874" s="35"/>
    </row>
    <row r="875" spans="1:13" ht="12.75" customHeight="1" x14ac:dyDescent="0.2">
      <c r="A875" s="35"/>
      <c r="B875" s="35"/>
      <c r="J875" s="36"/>
      <c r="K875" s="36"/>
      <c r="M875" s="35"/>
    </row>
    <row r="876" spans="1:13" ht="12.75" customHeight="1" x14ac:dyDescent="0.2">
      <c r="A876" s="35"/>
      <c r="B876" s="35"/>
      <c r="J876" s="36"/>
      <c r="K876" s="36"/>
      <c r="M876" s="35"/>
    </row>
    <row r="877" spans="1:13" ht="12.75" customHeight="1" x14ac:dyDescent="0.2">
      <c r="A877" s="35"/>
      <c r="B877" s="35"/>
      <c r="J877" s="36"/>
      <c r="K877" s="36"/>
      <c r="M877" s="35"/>
    </row>
    <row r="878" spans="1:13" ht="12.75" customHeight="1" x14ac:dyDescent="0.2">
      <c r="A878" s="35"/>
      <c r="B878" s="35"/>
      <c r="J878" s="36"/>
      <c r="K878" s="36"/>
      <c r="M878" s="35"/>
    </row>
    <row r="879" spans="1:13" ht="12.75" customHeight="1" x14ac:dyDescent="0.2">
      <c r="A879" s="35"/>
      <c r="B879" s="35"/>
      <c r="J879" s="36"/>
      <c r="K879" s="36"/>
      <c r="M879" s="35"/>
    </row>
    <row r="880" spans="1:13" ht="12.75" customHeight="1" x14ac:dyDescent="0.2">
      <c r="A880" s="35"/>
      <c r="B880" s="35"/>
      <c r="J880" s="36"/>
      <c r="K880" s="36"/>
      <c r="M880" s="35"/>
    </row>
    <row r="881" spans="1:13" ht="12.75" customHeight="1" x14ac:dyDescent="0.2">
      <c r="A881" s="35"/>
      <c r="B881" s="35"/>
      <c r="J881" s="36"/>
      <c r="K881" s="36"/>
      <c r="M881" s="35"/>
    </row>
    <row r="882" spans="1:13" ht="12.75" customHeight="1" x14ac:dyDescent="0.2">
      <c r="A882" s="35"/>
      <c r="B882" s="35"/>
      <c r="J882" s="36"/>
      <c r="K882" s="36"/>
      <c r="M882" s="35"/>
    </row>
    <row r="883" spans="1:13" ht="12.75" customHeight="1" x14ac:dyDescent="0.2">
      <c r="A883" s="35"/>
      <c r="B883" s="35"/>
      <c r="J883" s="36"/>
      <c r="K883" s="36"/>
      <c r="M883" s="35"/>
    </row>
    <row r="884" spans="1:13" ht="12.75" customHeight="1" x14ac:dyDescent="0.2">
      <c r="A884" s="35"/>
      <c r="B884" s="35"/>
      <c r="J884" s="36"/>
      <c r="K884" s="36"/>
      <c r="M884" s="35"/>
    </row>
    <row r="885" spans="1:13" ht="12.75" customHeight="1" x14ac:dyDescent="0.2">
      <c r="A885" s="35"/>
      <c r="B885" s="35"/>
      <c r="J885" s="36"/>
      <c r="K885" s="36"/>
      <c r="M885" s="35"/>
    </row>
    <row r="886" spans="1:13" ht="12.75" customHeight="1" x14ac:dyDescent="0.2">
      <c r="A886" s="35"/>
      <c r="B886" s="35"/>
      <c r="J886" s="36"/>
      <c r="K886" s="36"/>
      <c r="M886" s="35"/>
    </row>
    <row r="887" spans="1:13" ht="12.75" customHeight="1" x14ac:dyDescent="0.2">
      <c r="A887" s="35"/>
      <c r="B887" s="35"/>
      <c r="J887" s="36"/>
      <c r="K887" s="36"/>
      <c r="M887" s="35"/>
    </row>
    <row r="888" spans="1:13" ht="12.75" customHeight="1" x14ac:dyDescent="0.2">
      <c r="A888" s="35"/>
      <c r="B888" s="35"/>
      <c r="J888" s="36"/>
      <c r="K888" s="36"/>
      <c r="M888" s="35"/>
    </row>
    <row r="889" spans="1:13" ht="12.75" customHeight="1" x14ac:dyDescent="0.2">
      <c r="A889" s="35"/>
      <c r="B889" s="35"/>
      <c r="J889" s="36"/>
      <c r="K889" s="36"/>
      <c r="M889" s="35"/>
    </row>
    <row r="890" spans="1:13" ht="12.75" customHeight="1" x14ac:dyDescent="0.2">
      <c r="A890" s="35"/>
      <c r="B890" s="35"/>
      <c r="J890" s="36"/>
      <c r="K890" s="36"/>
      <c r="M890" s="35"/>
    </row>
    <row r="891" spans="1:13" ht="12.75" customHeight="1" x14ac:dyDescent="0.2">
      <c r="A891" s="35"/>
      <c r="B891" s="35"/>
      <c r="J891" s="36"/>
      <c r="K891" s="36"/>
      <c r="M891" s="35"/>
    </row>
    <row r="892" spans="1:13" ht="12.75" customHeight="1" x14ac:dyDescent="0.2">
      <c r="A892" s="35"/>
      <c r="B892" s="35"/>
      <c r="J892" s="36"/>
      <c r="K892" s="36"/>
      <c r="M892" s="35"/>
    </row>
    <row r="893" spans="1:13" ht="12.75" customHeight="1" x14ac:dyDescent="0.2">
      <c r="A893" s="35"/>
      <c r="B893" s="35"/>
      <c r="J893" s="36"/>
      <c r="K893" s="36"/>
      <c r="M893" s="35"/>
    </row>
    <row r="894" spans="1:13" ht="12.75" customHeight="1" x14ac:dyDescent="0.2">
      <c r="A894" s="35"/>
      <c r="B894" s="35"/>
      <c r="J894" s="36"/>
      <c r="K894" s="36"/>
      <c r="M894" s="35"/>
    </row>
    <row r="895" spans="1:13" ht="12.75" customHeight="1" x14ac:dyDescent="0.2">
      <c r="A895" s="35"/>
      <c r="B895" s="35"/>
      <c r="J895" s="36"/>
      <c r="K895" s="36"/>
      <c r="M895" s="35"/>
    </row>
    <row r="896" spans="1:13" ht="12.75" customHeight="1" x14ac:dyDescent="0.2">
      <c r="A896" s="35"/>
      <c r="B896" s="35"/>
      <c r="J896" s="36"/>
      <c r="K896" s="36"/>
      <c r="M896" s="35"/>
    </row>
    <row r="897" spans="1:13" ht="12.75" customHeight="1" x14ac:dyDescent="0.2">
      <c r="A897" s="35"/>
      <c r="B897" s="35"/>
      <c r="J897" s="36"/>
      <c r="K897" s="36"/>
      <c r="M897" s="35"/>
    </row>
    <row r="898" spans="1:13" ht="12.75" customHeight="1" x14ac:dyDescent="0.2">
      <c r="A898" s="35"/>
      <c r="B898" s="35"/>
      <c r="J898" s="36"/>
      <c r="K898" s="36"/>
      <c r="M898" s="35"/>
    </row>
    <row r="899" spans="1:13" ht="12.75" customHeight="1" x14ac:dyDescent="0.2">
      <c r="A899" s="35"/>
      <c r="B899" s="35"/>
      <c r="J899" s="36"/>
      <c r="K899" s="36"/>
      <c r="M899" s="35"/>
    </row>
    <row r="900" spans="1:13" ht="12.75" customHeight="1" x14ac:dyDescent="0.2">
      <c r="A900" s="35"/>
      <c r="B900" s="35"/>
      <c r="J900" s="36"/>
      <c r="K900" s="36"/>
      <c r="M900" s="35"/>
    </row>
    <row r="901" spans="1:13" ht="12.75" customHeight="1" x14ac:dyDescent="0.2">
      <c r="A901" s="35"/>
      <c r="B901" s="35"/>
      <c r="J901" s="36"/>
      <c r="K901" s="36"/>
      <c r="M901" s="35"/>
    </row>
    <row r="902" spans="1:13" ht="12.75" customHeight="1" x14ac:dyDescent="0.2">
      <c r="A902" s="35"/>
      <c r="B902" s="35"/>
      <c r="J902" s="36"/>
      <c r="K902" s="36"/>
      <c r="M902" s="35"/>
    </row>
    <row r="903" spans="1:13" ht="12.75" customHeight="1" x14ac:dyDescent="0.2">
      <c r="A903" s="35"/>
      <c r="B903" s="35"/>
      <c r="J903" s="36"/>
      <c r="K903" s="36"/>
      <c r="M903" s="35"/>
    </row>
    <row r="904" spans="1:13" ht="12.75" customHeight="1" x14ac:dyDescent="0.2">
      <c r="A904" s="35"/>
      <c r="B904" s="35"/>
      <c r="J904" s="36"/>
      <c r="K904" s="36"/>
      <c r="M904" s="35"/>
    </row>
    <row r="905" spans="1:13" ht="12.75" customHeight="1" x14ac:dyDescent="0.2">
      <c r="A905" s="35"/>
      <c r="B905" s="35"/>
      <c r="J905" s="36"/>
      <c r="K905" s="36"/>
      <c r="M905" s="35"/>
    </row>
    <row r="906" spans="1:13" ht="12.75" customHeight="1" x14ac:dyDescent="0.2">
      <c r="A906" s="35"/>
      <c r="B906" s="35"/>
      <c r="J906" s="36"/>
      <c r="K906" s="36"/>
      <c r="M906" s="35"/>
    </row>
    <row r="907" spans="1:13" ht="12.75" customHeight="1" x14ac:dyDescent="0.2">
      <c r="A907" s="35"/>
      <c r="B907" s="35"/>
      <c r="J907" s="36"/>
      <c r="K907" s="36"/>
      <c r="M907" s="35"/>
    </row>
    <row r="908" spans="1:13" ht="12.75" customHeight="1" x14ac:dyDescent="0.2">
      <c r="A908" s="35"/>
      <c r="B908" s="35"/>
      <c r="J908" s="36"/>
      <c r="K908" s="36"/>
      <c r="M908" s="35"/>
    </row>
    <row r="909" spans="1:13" ht="12.75" customHeight="1" x14ac:dyDescent="0.2">
      <c r="A909" s="35"/>
      <c r="B909" s="35"/>
      <c r="J909" s="36"/>
      <c r="K909" s="36"/>
      <c r="M909" s="35"/>
    </row>
    <row r="910" spans="1:13" ht="12.75" customHeight="1" x14ac:dyDescent="0.2">
      <c r="A910" s="35"/>
      <c r="B910" s="35"/>
      <c r="J910" s="36"/>
      <c r="K910" s="36"/>
      <c r="M910" s="35"/>
    </row>
    <row r="911" spans="1:13" ht="12.75" customHeight="1" x14ac:dyDescent="0.2">
      <c r="A911" s="35"/>
      <c r="B911" s="35"/>
      <c r="J911" s="36"/>
      <c r="K911" s="36"/>
      <c r="M911" s="35"/>
    </row>
    <row r="912" spans="1:13" ht="12.75" customHeight="1" x14ac:dyDescent="0.2">
      <c r="A912" s="35"/>
      <c r="B912" s="35"/>
      <c r="J912" s="36"/>
      <c r="K912" s="36"/>
      <c r="M912" s="35"/>
    </row>
    <row r="913" spans="1:13" ht="12.75" customHeight="1" x14ac:dyDescent="0.2">
      <c r="A913" s="35"/>
      <c r="B913" s="35"/>
      <c r="J913" s="36"/>
      <c r="K913" s="36"/>
      <c r="M913" s="35"/>
    </row>
    <row r="914" spans="1:13" ht="12.75" customHeight="1" x14ac:dyDescent="0.2">
      <c r="A914" s="35"/>
      <c r="B914" s="35"/>
      <c r="J914" s="36"/>
      <c r="K914" s="36"/>
      <c r="M914" s="35"/>
    </row>
    <row r="915" spans="1:13" ht="12.75" customHeight="1" x14ac:dyDescent="0.2">
      <c r="A915" s="35"/>
      <c r="B915" s="35"/>
      <c r="J915" s="36"/>
      <c r="K915" s="36"/>
      <c r="M915" s="35"/>
    </row>
    <row r="916" spans="1:13" ht="12.75" customHeight="1" x14ac:dyDescent="0.2">
      <c r="A916" s="35"/>
      <c r="B916" s="35"/>
      <c r="J916" s="36"/>
      <c r="K916" s="36"/>
      <c r="M916" s="35"/>
    </row>
    <row r="917" spans="1:13" ht="12.75" customHeight="1" x14ac:dyDescent="0.2">
      <c r="A917" s="35"/>
      <c r="B917" s="35"/>
      <c r="J917" s="36"/>
      <c r="K917" s="36"/>
      <c r="M917" s="35"/>
    </row>
    <row r="918" spans="1:13" ht="12.75" customHeight="1" x14ac:dyDescent="0.2">
      <c r="A918" s="35"/>
      <c r="B918" s="35"/>
      <c r="J918" s="36"/>
      <c r="K918" s="36"/>
      <c r="M918" s="35"/>
    </row>
    <row r="919" spans="1:13" ht="12.75" customHeight="1" x14ac:dyDescent="0.2">
      <c r="A919" s="35"/>
      <c r="B919" s="35"/>
      <c r="J919" s="36"/>
      <c r="K919" s="36"/>
      <c r="M919" s="35"/>
    </row>
    <row r="920" spans="1:13" ht="12.75" customHeight="1" x14ac:dyDescent="0.2">
      <c r="A920" s="35"/>
      <c r="B920" s="35"/>
      <c r="J920" s="36"/>
      <c r="K920" s="36"/>
      <c r="M920" s="35"/>
    </row>
    <row r="921" spans="1:13" ht="12.75" customHeight="1" x14ac:dyDescent="0.2">
      <c r="A921" s="35"/>
      <c r="B921" s="35"/>
      <c r="J921" s="36"/>
      <c r="K921" s="36"/>
      <c r="M921" s="35"/>
    </row>
    <row r="922" spans="1:13" ht="12.75" customHeight="1" x14ac:dyDescent="0.2">
      <c r="A922" s="35"/>
      <c r="B922" s="35"/>
      <c r="J922" s="36"/>
      <c r="K922" s="36"/>
      <c r="M922" s="35"/>
    </row>
    <row r="923" spans="1:13" ht="12.75" customHeight="1" x14ac:dyDescent="0.2">
      <c r="A923" s="35"/>
      <c r="B923" s="35"/>
      <c r="J923" s="36"/>
      <c r="K923" s="36"/>
      <c r="M923" s="35"/>
    </row>
    <row r="924" spans="1:13" ht="12.75" customHeight="1" x14ac:dyDescent="0.2">
      <c r="A924" s="35"/>
      <c r="B924" s="35"/>
      <c r="J924" s="36"/>
      <c r="K924" s="36"/>
      <c r="M924" s="35"/>
    </row>
    <row r="925" spans="1:13" ht="12.75" customHeight="1" x14ac:dyDescent="0.2">
      <c r="A925" s="35"/>
      <c r="B925" s="35"/>
      <c r="J925" s="36"/>
      <c r="K925" s="36"/>
      <c r="M925" s="35"/>
    </row>
    <row r="926" spans="1:13" ht="12.75" customHeight="1" x14ac:dyDescent="0.2">
      <c r="A926" s="35"/>
      <c r="B926" s="35"/>
      <c r="J926" s="36"/>
      <c r="K926" s="36"/>
      <c r="M926" s="35"/>
    </row>
    <row r="927" spans="1:13" ht="12.75" customHeight="1" x14ac:dyDescent="0.2">
      <c r="A927" s="35"/>
      <c r="B927" s="35"/>
      <c r="J927" s="36"/>
      <c r="K927" s="36"/>
      <c r="M927" s="35"/>
    </row>
    <row r="928" spans="1:13" ht="12.75" customHeight="1" x14ac:dyDescent="0.2">
      <c r="A928" s="35"/>
      <c r="B928" s="35"/>
      <c r="J928" s="36"/>
      <c r="K928" s="36"/>
      <c r="M928" s="35"/>
    </row>
    <row r="929" spans="1:13" ht="12.75" customHeight="1" x14ac:dyDescent="0.2">
      <c r="A929" s="35"/>
      <c r="B929" s="35"/>
      <c r="J929" s="36"/>
      <c r="K929" s="36"/>
      <c r="M929" s="35"/>
    </row>
    <row r="930" spans="1:13" ht="12.75" customHeight="1" x14ac:dyDescent="0.2">
      <c r="A930" s="35"/>
      <c r="B930" s="35"/>
      <c r="J930" s="36"/>
      <c r="K930" s="36"/>
      <c r="M930" s="35"/>
    </row>
    <row r="931" spans="1:13" ht="12.75" customHeight="1" x14ac:dyDescent="0.2">
      <c r="A931" s="35"/>
      <c r="B931" s="35"/>
      <c r="J931" s="36"/>
      <c r="K931" s="36"/>
      <c r="M931" s="35"/>
    </row>
    <row r="932" spans="1:13" ht="12.75" customHeight="1" x14ac:dyDescent="0.2">
      <c r="A932" s="35"/>
      <c r="B932" s="35"/>
      <c r="J932" s="36"/>
      <c r="K932" s="36"/>
      <c r="M932" s="35"/>
    </row>
    <row r="933" spans="1:13" ht="12.75" customHeight="1" x14ac:dyDescent="0.2">
      <c r="A933" s="35"/>
      <c r="B933" s="35"/>
      <c r="J933" s="36"/>
      <c r="K933" s="36"/>
      <c r="M933" s="35"/>
    </row>
    <row r="934" spans="1:13" ht="12.75" customHeight="1" x14ac:dyDescent="0.2">
      <c r="A934" s="35"/>
      <c r="B934" s="35"/>
      <c r="J934" s="36"/>
      <c r="K934" s="36"/>
      <c r="M934" s="35"/>
    </row>
    <row r="935" spans="1:13" ht="12.75" customHeight="1" x14ac:dyDescent="0.2">
      <c r="A935" s="35"/>
      <c r="B935" s="35"/>
      <c r="J935" s="36"/>
      <c r="K935" s="36"/>
      <c r="M935" s="35"/>
    </row>
    <row r="936" spans="1:13" ht="12.75" customHeight="1" x14ac:dyDescent="0.2">
      <c r="A936" s="35"/>
      <c r="B936" s="35"/>
      <c r="J936" s="36"/>
      <c r="K936" s="36"/>
      <c r="M936" s="35"/>
    </row>
    <row r="937" spans="1:13" ht="12.75" customHeight="1" x14ac:dyDescent="0.2">
      <c r="A937" s="35"/>
      <c r="B937" s="35"/>
      <c r="J937" s="36"/>
      <c r="K937" s="36"/>
      <c r="M937" s="35"/>
    </row>
    <row r="938" spans="1:13" ht="12.75" customHeight="1" x14ac:dyDescent="0.2">
      <c r="A938" s="35"/>
      <c r="B938" s="35"/>
      <c r="J938" s="36"/>
      <c r="K938" s="36"/>
      <c r="M938" s="35"/>
    </row>
    <row r="939" spans="1:13" ht="12.75" customHeight="1" x14ac:dyDescent="0.2">
      <c r="A939" s="35"/>
      <c r="B939" s="35"/>
      <c r="J939" s="36"/>
      <c r="K939" s="36"/>
      <c r="M939" s="35"/>
    </row>
    <row r="940" spans="1:13" ht="12.75" customHeight="1" x14ac:dyDescent="0.2">
      <c r="A940" s="35"/>
      <c r="B940" s="35"/>
      <c r="J940" s="36"/>
      <c r="K940" s="36"/>
      <c r="M940" s="35"/>
    </row>
    <row r="941" spans="1:13" ht="12.75" customHeight="1" x14ac:dyDescent="0.2">
      <c r="A941" s="35"/>
      <c r="B941" s="35"/>
      <c r="J941" s="36"/>
      <c r="K941" s="36"/>
      <c r="M941" s="35"/>
    </row>
    <row r="942" spans="1:13" ht="12.75" customHeight="1" x14ac:dyDescent="0.2">
      <c r="A942" s="35"/>
      <c r="B942" s="35"/>
      <c r="J942" s="36"/>
      <c r="K942" s="36"/>
      <c r="M942" s="35"/>
    </row>
    <row r="943" spans="1:13" ht="12.75" customHeight="1" x14ac:dyDescent="0.2">
      <c r="A943" s="35"/>
      <c r="B943" s="35"/>
      <c r="J943" s="36"/>
      <c r="K943" s="36"/>
      <c r="M943" s="35"/>
    </row>
    <row r="944" spans="1:13" ht="12.75" customHeight="1" x14ac:dyDescent="0.2">
      <c r="A944" s="35"/>
      <c r="B944" s="35"/>
      <c r="J944" s="36"/>
      <c r="K944" s="36"/>
      <c r="M944" s="35"/>
    </row>
    <row r="945" spans="1:13" ht="12.75" customHeight="1" x14ac:dyDescent="0.2">
      <c r="A945" s="35"/>
      <c r="B945" s="35"/>
      <c r="J945" s="36"/>
      <c r="K945" s="36"/>
      <c r="M945" s="35"/>
    </row>
    <row r="946" spans="1:13" ht="12.75" customHeight="1" x14ac:dyDescent="0.2">
      <c r="A946" s="35"/>
      <c r="B946" s="35"/>
      <c r="J946" s="36"/>
      <c r="K946" s="36"/>
      <c r="M946" s="35"/>
    </row>
    <row r="947" spans="1:13" ht="12.75" customHeight="1" x14ac:dyDescent="0.2">
      <c r="A947" s="35"/>
      <c r="B947" s="35"/>
      <c r="J947" s="36"/>
      <c r="K947" s="36"/>
      <c r="M947" s="35"/>
    </row>
    <row r="948" spans="1:13" ht="12.75" customHeight="1" x14ac:dyDescent="0.2">
      <c r="A948" s="35"/>
      <c r="B948" s="35"/>
      <c r="J948" s="36"/>
      <c r="K948" s="36"/>
      <c r="M948" s="35"/>
    </row>
    <row r="949" spans="1:13" ht="12.75" customHeight="1" x14ac:dyDescent="0.2">
      <c r="A949" s="35"/>
      <c r="B949" s="35"/>
      <c r="J949" s="36"/>
      <c r="K949" s="36"/>
      <c r="M949" s="35"/>
    </row>
    <row r="950" spans="1:13" ht="12.75" customHeight="1" x14ac:dyDescent="0.2">
      <c r="A950" s="35"/>
      <c r="B950" s="35"/>
      <c r="J950" s="36"/>
      <c r="K950" s="36"/>
      <c r="M950" s="35"/>
    </row>
    <row r="951" spans="1:13" ht="12.75" customHeight="1" x14ac:dyDescent="0.2">
      <c r="A951" s="35"/>
      <c r="B951" s="35"/>
      <c r="J951" s="36"/>
      <c r="K951" s="36"/>
      <c r="M951" s="35"/>
    </row>
    <row r="952" spans="1:13" ht="12.75" customHeight="1" x14ac:dyDescent="0.2">
      <c r="A952" s="35"/>
      <c r="B952" s="35"/>
      <c r="J952" s="36"/>
      <c r="K952" s="36"/>
      <c r="M952" s="35"/>
    </row>
    <row r="953" spans="1:13" ht="12.75" customHeight="1" x14ac:dyDescent="0.2">
      <c r="A953" s="35"/>
      <c r="B953" s="35"/>
      <c r="J953" s="36"/>
      <c r="K953" s="36"/>
      <c r="M953" s="35"/>
    </row>
    <row r="954" spans="1:13" ht="12.75" customHeight="1" x14ac:dyDescent="0.2">
      <c r="A954" s="35"/>
      <c r="B954" s="35"/>
      <c r="J954" s="36"/>
      <c r="K954" s="36"/>
      <c r="M954" s="35"/>
    </row>
    <row r="955" spans="1:13" ht="12.75" customHeight="1" x14ac:dyDescent="0.2">
      <c r="A955" s="35"/>
      <c r="B955" s="35"/>
      <c r="J955" s="36"/>
      <c r="K955" s="36"/>
      <c r="M955" s="35"/>
    </row>
    <row r="956" spans="1:13" ht="12.75" customHeight="1" x14ac:dyDescent="0.2">
      <c r="A956" s="35"/>
      <c r="B956" s="35"/>
      <c r="J956" s="36"/>
      <c r="K956" s="36"/>
      <c r="M956" s="35"/>
    </row>
    <row r="957" spans="1:13" ht="12.75" customHeight="1" x14ac:dyDescent="0.2">
      <c r="A957" s="35"/>
      <c r="B957" s="35"/>
      <c r="J957" s="36"/>
      <c r="K957" s="36"/>
      <c r="M957" s="35"/>
    </row>
    <row r="958" spans="1:13" ht="12.75" customHeight="1" x14ac:dyDescent="0.2">
      <c r="A958" s="35"/>
      <c r="B958" s="35"/>
      <c r="J958" s="36"/>
      <c r="K958" s="36"/>
      <c r="M958" s="35"/>
    </row>
    <row r="959" spans="1:13" ht="12.75" customHeight="1" x14ac:dyDescent="0.2">
      <c r="A959" s="35"/>
      <c r="B959" s="35"/>
      <c r="J959" s="36"/>
      <c r="K959" s="36"/>
      <c r="M959" s="35"/>
    </row>
    <row r="960" spans="1:13" ht="12.75" customHeight="1" x14ac:dyDescent="0.2">
      <c r="A960" s="35"/>
      <c r="B960" s="35"/>
      <c r="J960" s="36"/>
      <c r="K960" s="36"/>
      <c r="M960" s="35"/>
    </row>
    <row r="961" spans="1:13" ht="12.75" customHeight="1" x14ac:dyDescent="0.2">
      <c r="A961" s="35"/>
      <c r="B961" s="35"/>
      <c r="J961" s="36"/>
      <c r="K961" s="36"/>
      <c r="M961" s="35"/>
    </row>
    <row r="962" spans="1:13" ht="12.75" customHeight="1" x14ac:dyDescent="0.2">
      <c r="A962" s="35"/>
      <c r="B962" s="35"/>
      <c r="J962" s="36"/>
      <c r="K962" s="36"/>
      <c r="M962" s="35"/>
    </row>
    <row r="963" spans="1:13" ht="12.75" customHeight="1" x14ac:dyDescent="0.2">
      <c r="A963" s="35"/>
      <c r="B963" s="35"/>
      <c r="J963" s="36"/>
      <c r="K963" s="36"/>
      <c r="M963" s="35"/>
    </row>
    <row r="964" spans="1:13" ht="12.75" customHeight="1" x14ac:dyDescent="0.2">
      <c r="A964" s="35"/>
      <c r="B964" s="35"/>
      <c r="J964" s="36"/>
      <c r="K964" s="36"/>
      <c r="M964" s="35"/>
    </row>
    <row r="965" spans="1:13" ht="12.75" customHeight="1" x14ac:dyDescent="0.2">
      <c r="A965" s="35"/>
      <c r="B965" s="35"/>
      <c r="J965" s="36"/>
      <c r="K965" s="36"/>
      <c r="M965" s="35"/>
    </row>
    <row r="966" spans="1:13" ht="12.75" customHeight="1" x14ac:dyDescent="0.2">
      <c r="A966" s="35"/>
      <c r="B966" s="35"/>
      <c r="J966" s="36"/>
      <c r="K966" s="36"/>
      <c r="M966" s="35"/>
    </row>
    <row r="967" spans="1:13" ht="12.75" customHeight="1" x14ac:dyDescent="0.2">
      <c r="A967" s="35"/>
      <c r="B967" s="35"/>
      <c r="J967" s="36"/>
      <c r="K967" s="36"/>
      <c r="M967" s="35"/>
    </row>
    <row r="968" spans="1:13" ht="12.75" customHeight="1" x14ac:dyDescent="0.2">
      <c r="A968" s="35"/>
      <c r="B968" s="35"/>
      <c r="J968" s="36"/>
      <c r="K968" s="36"/>
      <c r="M968" s="35"/>
    </row>
    <row r="969" spans="1:13" ht="12.75" customHeight="1" x14ac:dyDescent="0.2">
      <c r="A969" s="35"/>
      <c r="B969" s="35"/>
      <c r="J969" s="36"/>
      <c r="K969" s="36"/>
      <c r="M969" s="35"/>
    </row>
    <row r="970" spans="1:13" ht="12.75" customHeight="1" x14ac:dyDescent="0.2">
      <c r="A970" s="35"/>
      <c r="B970" s="35"/>
      <c r="J970" s="36"/>
      <c r="K970" s="36"/>
      <c r="M970" s="35"/>
    </row>
    <row r="971" spans="1:13" ht="12.75" customHeight="1" x14ac:dyDescent="0.2">
      <c r="A971" s="35"/>
      <c r="B971" s="35"/>
      <c r="J971" s="36"/>
      <c r="K971" s="36"/>
      <c r="M971" s="35"/>
    </row>
    <row r="972" spans="1:13" ht="12.75" customHeight="1" x14ac:dyDescent="0.2">
      <c r="A972" s="35"/>
      <c r="B972" s="35"/>
      <c r="J972" s="36"/>
      <c r="K972" s="36"/>
      <c r="M972" s="35"/>
    </row>
    <row r="973" spans="1:13" ht="12.75" customHeight="1" x14ac:dyDescent="0.2">
      <c r="A973" s="35"/>
      <c r="B973" s="35"/>
      <c r="J973" s="36"/>
      <c r="K973" s="36"/>
      <c r="M973" s="35"/>
    </row>
    <row r="974" spans="1:13" ht="12.75" customHeight="1" x14ac:dyDescent="0.2">
      <c r="A974" s="35"/>
      <c r="B974" s="35"/>
      <c r="J974" s="36"/>
      <c r="K974" s="36"/>
      <c r="M974" s="35"/>
    </row>
    <row r="975" spans="1:13" ht="12.75" customHeight="1" x14ac:dyDescent="0.2">
      <c r="A975" s="35"/>
      <c r="B975" s="35"/>
      <c r="J975" s="36"/>
      <c r="K975" s="36"/>
      <c r="M975" s="35"/>
    </row>
    <row r="976" spans="1:13" ht="12.75" customHeight="1" x14ac:dyDescent="0.2">
      <c r="A976" s="35"/>
      <c r="B976" s="35"/>
      <c r="J976" s="36"/>
      <c r="K976" s="36"/>
      <c r="M976" s="35"/>
    </row>
    <row r="977" spans="1:13" ht="12.75" customHeight="1" x14ac:dyDescent="0.2">
      <c r="A977" s="35"/>
      <c r="B977" s="35"/>
      <c r="J977" s="36"/>
      <c r="K977" s="36"/>
      <c r="M977" s="35"/>
    </row>
    <row r="978" spans="1:13" ht="12.75" customHeight="1" x14ac:dyDescent="0.2">
      <c r="A978" s="35"/>
      <c r="B978" s="35"/>
      <c r="J978" s="36"/>
      <c r="K978" s="36"/>
      <c r="M978" s="35"/>
    </row>
    <row r="979" spans="1:13" ht="12.75" customHeight="1" x14ac:dyDescent="0.2">
      <c r="A979" s="35"/>
      <c r="B979" s="35"/>
      <c r="J979" s="36"/>
      <c r="K979" s="36"/>
      <c r="M979" s="35"/>
    </row>
    <row r="980" spans="1:13" ht="12.75" customHeight="1" x14ac:dyDescent="0.2">
      <c r="A980" s="35"/>
      <c r="B980" s="35"/>
      <c r="J980" s="36"/>
      <c r="K980" s="36"/>
      <c r="M980" s="35"/>
    </row>
    <row r="981" spans="1:13" ht="12.75" customHeight="1" x14ac:dyDescent="0.2">
      <c r="A981" s="35"/>
      <c r="B981" s="35"/>
      <c r="J981" s="36"/>
      <c r="K981" s="36"/>
      <c r="M981" s="35"/>
    </row>
    <row r="982" spans="1:13" ht="12.75" customHeight="1" x14ac:dyDescent="0.2">
      <c r="A982" s="35"/>
      <c r="B982" s="35"/>
      <c r="J982" s="36"/>
      <c r="K982" s="36"/>
      <c r="M982" s="35"/>
    </row>
    <row r="983" spans="1:13" ht="12.75" customHeight="1" x14ac:dyDescent="0.2">
      <c r="A983" s="35"/>
      <c r="B983" s="35"/>
      <c r="J983" s="36"/>
      <c r="K983" s="36"/>
      <c r="M983" s="35"/>
    </row>
    <row r="984" spans="1:13" ht="12.75" customHeight="1" x14ac:dyDescent="0.2">
      <c r="A984" s="35"/>
      <c r="B984" s="35"/>
      <c r="J984" s="36"/>
      <c r="K984" s="36"/>
      <c r="M984" s="35"/>
    </row>
    <row r="985" spans="1:13" ht="12.75" customHeight="1" x14ac:dyDescent="0.2">
      <c r="A985" s="35"/>
      <c r="B985" s="35"/>
      <c r="J985" s="36"/>
      <c r="K985" s="36"/>
      <c r="M985" s="35"/>
    </row>
    <row r="986" spans="1:13" ht="12.75" customHeight="1" x14ac:dyDescent="0.2">
      <c r="A986" s="35"/>
      <c r="B986" s="35"/>
      <c r="J986" s="36"/>
      <c r="K986" s="36"/>
      <c r="M986" s="35"/>
    </row>
    <row r="987" spans="1:13" ht="12.75" customHeight="1" x14ac:dyDescent="0.2">
      <c r="A987" s="35"/>
      <c r="B987" s="35"/>
      <c r="J987" s="36"/>
      <c r="K987" s="36"/>
      <c r="M987" s="35"/>
    </row>
    <row r="988" spans="1:13" ht="12.75" customHeight="1" x14ac:dyDescent="0.2">
      <c r="A988" s="35"/>
      <c r="B988" s="35"/>
      <c r="J988" s="36"/>
      <c r="K988" s="36"/>
      <c r="M988" s="35"/>
    </row>
    <row r="989" spans="1:13" ht="12.75" customHeight="1" x14ac:dyDescent="0.2">
      <c r="A989" s="35"/>
      <c r="B989" s="35"/>
      <c r="J989" s="36"/>
      <c r="K989" s="36"/>
      <c r="M989" s="35"/>
    </row>
    <row r="990" spans="1:13" ht="12.75" customHeight="1" x14ac:dyDescent="0.2">
      <c r="A990" s="35"/>
      <c r="B990" s="35"/>
      <c r="J990" s="36"/>
      <c r="K990" s="36"/>
      <c r="M990" s="35"/>
    </row>
    <row r="991" spans="1:13" ht="12.75" customHeight="1" x14ac:dyDescent="0.2">
      <c r="A991" s="35"/>
      <c r="B991" s="35"/>
      <c r="J991" s="36"/>
      <c r="K991" s="36"/>
      <c r="M991" s="35"/>
    </row>
    <row r="992" spans="1:13" ht="12.75" customHeight="1" x14ac:dyDescent="0.2">
      <c r="A992" s="35"/>
      <c r="B992" s="35"/>
      <c r="J992" s="36"/>
      <c r="K992" s="36"/>
      <c r="M992" s="35"/>
    </row>
    <row r="993" spans="1:13" ht="12.75" customHeight="1" x14ac:dyDescent="0.2">
      <c r="A993" s="35"/>
      <c r="B993" s="35"/>
      <c r="J993" s="36"/>
      <c r="K993" s="36"/>
      <c r="M993" s="35"/>
    </row>
    <row r="994" spans="1:13" ht="12.75" customHeight="1" x14ac:dyDescent="0.2">
      <c r="A994" s="35"/>
      <c r="B994" s="35"/>
      <c r="J994" s="36"/>
      <c r="K994" s="36"/>
      <c r="M994" s="35"/>
    </row>
    <row r="995" spans="1:13" ht="12.75" customHeight="1" x14ac:dyDescent="0.2">
      <c r="A995" s="35"/>
      <c r="B995" s="35"/>
      <c r="J995" s="36"/>
      <c r="K995" s="36"/>
      <c r="M995" s="35"/>
    </row>
    <row r="996" spans="1:13" ht="12.75" customHeight="1" x14ac:dyDescent="0.2">
      <c r="A996" s="35"/>
      <c r="B996" s="35"/>
      <c r="J996" s="36"/>
      <c r="K996" s="36"/>
      <c r="M996" s="35"/>
    </row>
    <row r="997" spans="1:13" ht="12.75" customHeight="1" x14ac:dyDescent="0.2">
      <c r="A997" s="35"/>
      <c r="B997" s="35"/>
      <c r="J997" s="36"/>
      <c r="K997" s="36"/>
      <c r="M997" s="35"/>
    </row>
    <row r="998" spans="1:13" ht="12.75" customHeight="1" x14ac:dyDescent="0.2">
      <c r="A998" s="35"/>
      <c r="B998" s="35"/>
      <c r="J998" s="36"/>
      <c r="K998" s="36"/>
      <c r="M998" s="35"/>
    </row>
    <row r="999" spans="1:13" ht="12.75" customHeight="1" x14ac:dyDescent="0.2">
      <c r="A999" s="35"/>
      <c r="B999" s="35"/>
      <c r="J999" s="36"/>
      <c r="K999" s="36"/>
      <c r="M999" s="35"/>
    </row>
    <row r="1000" spans="1:13" ht="12.75" customHeight="1" x14ac:dyDescent="0.2">
      <c r="A1000" s="35"/>
      <c r="B1000" s="35"/>
      <c r="J1000" s="36"/>
      <c r="K1000" s="36"/>
      <c r="M1000" s="35"/>
    </row>
  </sheetData>
  <mergeCells count="24">
    <mergeCell ref="A34:B34"/>
    <mergeCell ref="A35:B35"/>
    <mergeCell ref="A26:B26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  <mergeCell ref="C16:G16"/>
    <mergeCell ref="I16:L16"/>
    <mergeCell ref="C17:G17"/>
    <mergeCell ref="A20:B20"/>
    <mergeCell ref="A21:B21"/>
    <mergeCell ref="F7:F8"/>
    <mergeCell ref="A9:D9"/>
    <mergeCell ref="A10:D10"/>
    <mergeCell ref="C15:G15"/>
    <mergeCell ref="I15:L15"/>
  </mergeCells>
  <printOptions horizontalCentered="1"/>
  <pageMargins left="0.19685039370078741" right="0.19685039370078741" top="0.39370078740157483" bottom="0.3937007874015748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B4" workbookViewId="0">
      <selection activeCell="D8" sqref="D8"/>
    </sheetView>
    <sheetView tabSelected="1" workbookViewId="1">
      <selection activeCell="D8" sqref="D8"/>
    </sheetView>
  </sheetViews>
  <sheetFormatPr defaultColWidth="12.5703125" defaultRowHeight="15" customHeight="1" x14ac:dyDescent="0.2"/>
  <cols>
    <col min="1" max="1" width="18.7109375" customWidth="1"/>
    <col min="2" max="2" width="2.140625" customWidth="1"/>
    <col min="3" max="3" width="39" customWidth="1"/>
    <col min="4" max="4" width="15.42578125" customWidth="1"/>
    <col min="5" max="5" width="18.42578125" customWidth="1"/>
    <col min="6" max="6" width="20.7109375" customWidth="1"/>
    <col min="7" max="7" width="17.7109375" customWidth="1"/>
    <col min="8" max="8" width="14" customWidth="1"/>
    <col min="9" max="9" width="17.5703125" customWidth="1"/>
    <col min="10" max="10" width="15" customWidth="1"/>
    <col min="11" max="11" width="2.28515625" customWidth="1"/>
    <col min="12" max="12" width="12.7109375" customWidth="1"/>
    <col min="13" max="13" width="4" customWidth="1"/>
    <col min="14" max="14" width="8.85546875" customWidth="1"/>
    <col min="15" max="16" width="2.5703125" customWidth="1"/>
    <col min="17" max="26" width="8.5703125" customWidth="1"/>
  </cols>
  <sheetData>
    <row r="1" spans="1:26" ht="12.75" customHeight="1" x14ac:dyDescent="0.2">
      <c r="A1" s="35"/>
      <c r="B1" s="35"/>
      <c r="L1" s="37"/>
      <c r="M1" s="36"/>
      <c r="N1" s="36"/>
      <c r="P1" s="35"/>
    </row>
    <row r="2" spans="1:26" ht="34.5" customHeight="1" x14ac:dyDescent="0.2">
      <c r="A2" s="163" t="s">
        <v>44</v>
      </c>
      <c r="B2" s="164"/>
      <c r="C2" s="164"/>
      <c r="D2" s="164"/>
      <c r="E2" s="165"/>
      <c r="I2" s="37"/>
      <c r="J2" s="36"/>
      <c r="K2" s="36"/>
      <c r="M2" s="35"/>
    </row>
    <row r="3" spans="1:26" ht="12.75" customHeight="1" x14ac:dyDescent="0.2">
      <c r="A3" s="35"/>
      <c r="B3" s="35"/>
      <c r="L3" s="37"/>
      <c r="M3" s="36"/>
      <c r="N3" s="36"/>
      <c r="P3" s="35"/>
    </row>
    <row r="4" spans="1:26" ht="12.75" customHeight="1" x14ac:dyDescent="0.2">
      <c r="A4" s="35"/>
      <c r="B4" s="35"/>
      <c r="L4" s="37"/>
      <c r="M4" s="36"/>
      <c r="N4" s="36"/>
      <c r="P4" s="35"/>
    </row>
    <row r="5" spans="1:26" ht="12.75" customHeight="1" x14ac:dyDescent="0.25">
      <c r="A5" s="38" t="s">
        <v>80</v>
      </c>
      <c r="B5" s="35"/>
      <c r="L5" s="37"/>
      <c r="M5" s="36"/>
      <c r="N5" s="36"/>
      <c r="P5" s="35"/>
    </row>
    <row r="6" spans="1:26" ht="12.75" customHeight="1" thickBot="1" x14ac:dyDescent="0.25">
      <c r="A6" s="35"/>
      <c r="B6" s="35"/>
      <c r="L6" s="37"/>
      <c r="M6" s="36"/>
      <c r="N6" s="36"/>
      <c r="P6" s="35"/>
    </row>
    <row r="7" spans="1:26" ht="46.5" thickTop="1" thickBot="1" x14ac:dyDescent="0.3">
      <c r="A7" s="304" t="s">
        <v>74</v>
      </c>
      <c r="B7" s="305"/>
      <c r="C7" s="50" t="s">
        <v>75</v>
      </c>
      <c r="D7" s="51" t="s">
        <v>81</v>
      </c>
      <c r="E7" s="52" t="s">
        <v>82</v>
      </c>
      <c r="F7" s="151" t="s">
        <v>83</v>
      </c>
      <c r="G7" s="251" t="s">
        <v>84</v>
      </c>
      <c r="H7" s="252" t="s">
        <v>77</v>
      </c>
      <c r="I7" s="252" t="s">
        <v>78</v>
      </c>
      <c r="J7" s="253" t="s">
        <v>79</v>
      </c>
      <c r="L7" s="37"/>
    </row>
    <row r="8" spans="1:26" ht="24.75" customHeight="1" x14ac:dyDescent="0.2">
      <c r="A8" s="306"/>
      <c r="B8" s="286"/>
      <c r="C8" s="53"/>
      <c r="D8" s="138"/>
      <c r="E8" s="54"/>
      <c r="F8" s="152"/>
      <c r="G8" s="254" t="str">
        <f t="shared" ref="G8:G24" si="0">IFERROR(IF(E8&gt;0,E8-F8,""),"")</f>
        <v/>
      </c>
      <c r="H8" s="255" t="str">
        <f>IF(D8&gt;=1,IF(G8&gt;=1,ROUND(VLOOKUP(KILAVUZ!$K$18,KILAVUZ!$A$5:$M$15,KILAVUZ!$L$18+1,0)/IF(D8&lt;=KILAVUZ!$G$20,VLOOKUP(KILAVUZ!$K$20,KILAVUZ!$A$5:$M$15,KILAVUZ!$L$20+1,0),VLOOKUP(L8,KILAVUZ!$A$5:$M$15,'stoklar gerçek yöntem'!M8+1,0)),5),""),"")</f>
        <v/>
      </c>
      <c r="I8" s="256" t="str">
        <f t="shared" ref="I8:I24" si="1">IFERROR(IF(G8&gt;0,G8*H8,""),"")</f>
        <v/>
      </c>
      <c r="J8" s="257" t="str">
        <f t="shared" ref="J8:J24" si="2">IFERROR(I8-G8,"")</f>
        <v/>
      </c>
      <c r="K8" s="19"/>
      <c r="L8" s="82" t="str">
        <f t="shared" ref="L8:L23" si="3">IF(D8&gt;0,YEAR(D8),"")</f>
        <v/>
      </c>
      <c r="M8" s="83" t="str">
        <f t="shared" ref="M8:M23" si="4">IF(D8&gt;0,MONTH(D8),"")</f>
        <v/>
      </c>
      <c r="N8" s="57"/>
      <c r="O8" s="19"/>
      <c r="P8" s="19"/>
      <c r="Q8" s="19"/>
      <c r="R8" s="141"/>
      <c r="S8" s="19"/>
      <c r="T8" s="19"/>
      <c r="U8" s="19"/>
      <c r="V8" s="19"/>
      <c r="W8" s="19"/>
      <c r="X8" s="19"/>
      <c r="Y8" s="19"/>
      <c r="Z8" s="19"/>
    </row>
    <row r="9" spans="1:26" ht="24.75" customHeight="1" x14ac:dyDescent="0.2">
      <c r="A9" s="307"/>
      <c r="B9" s="301"/>
      <c r="C9" s="136"/>
      <c r="D9" s="140"/>
      <c r="E9" s="137"/>
      <c r="F9" s="153"/>
      <c r="G9" s="254" t="str">
        <f t="shared" si="0"/>
        <v/>
      </c>
      <c r="H9" s="255" t="str">
        <f>IF(D9&gt;=1,IF(G9&gt;=1,ROUND(VLOOKUP(KILAVUZ!$K$18,KILAVUZ!$A$5:$M$15,KILAVUZ!$L$18+1,0)/IF(D9&lt;=KILAVUZ!$G$20,VLOOKUP(KILAVUZ!$K$20,KILAVUZ!$A$5:$M$15,KILAVUZ!$L$20+1,0),VLOOKUP(L9,KILAVUZ!$A$5:$M$15,'stoklar gerçek yöntem'!M9+1,0)),5),""),"")</f>
        <v/>
      </c>
      <c r="I9" s="256" t="str">
        <f t="shared" si="1"/>
        <v/>
      </c>
      <c r="J9" s="257" t="str">
        <f t="shared" si="2"/>
        <v/>
      </c>
      <c r="K9" s="19"/>
      <c r="L9" s="82" t="str">
        <f t="shared" si="3"/>
        <v/>
      </c>
      <c r="M9" s="83" t="str">
        <f t="shared" si="4"/>
        <v/>
      </c>
      <c r="N9" s="57"/>
      <c r="O9" s="19"/>
      <c r="P9" s="19"/>
      <c r="Q9" s="19"/>
      <c r="R9" s="141"/>
      <c r="S9" s="19"/>
      <c r="T9" s="19"/>
      <c r="U9" s="19"/>
      <c r="V9" s="19"/>
      <c r="W9" s="19"/>
      <c r="X9" s="19"/>
      <c r="Y9" s="19"/>
      <c r="Z9" s="19"/>
    </row>
    <row r="10" spans="1:26" ht="24.75" customHeight="1" x14ac:dyDescent="0.2">
      <c r="A10" s="307"/>
      <c r="B10" s="301"/>
      <c r="C10" s="136"/>
      <c r="D10" s="140"/>
      <c r="E10" s="137"/>
      <c r="F10" s="153"/>
      <c r="G10" s="254" t="str">
        <f t="shared" si="0"/>
        <v/>
      </c>
      <c r="H10" s="255" t="str">
        <f>IF(D10&gt;=1,IF(G10&gt;=1,ROUND(VLOOKUP(KILAVUZ!$K$18,KILAVUZ!$A$5:$M$15,KILAVUZ!$L$18+1,0)/IF(D10&lt;=KILAVUZ!$G$20,VLOOKUP(KILAVUZ!$K$20,KILAVUZ!$A$5:$M$15,KILAVUZ!$L$20+1,0),VLOOKUP(L10,KILAVUZ!$A$5:$M$15,'stoklar gerçek yöntem'!M10+1,0)),5),""),"")</f>
        <v/>
      </c>
      <c r="I10" s="256" t="str">
        <f t="shared" si="1"/>
        <v/>
      </c>
      <c r="J10" s="257" t="str">
        <f t="shared" si="2"/>
        <v/>
      </c>
      <c r="K10" s="19"/>
      <c r="L10" s="82" t="str">
        <f t="shared" si="3"/>
        <v/>
      </c>
      <c r="M10" s="83" t="str">
        <f t="shared" si="4"/>
        <v/>
      </c>
      <c r="N10" s="57"/>
      <c r="O10" s="19"/>
      <c r="P10" s="19"/>
      <c r="Q10" s="19"/>
      <c r="R10" s="141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2">
      <c r="A11" s="307"/>
      <c r="B11" s="301"/>
      <c r="C11" s="136"/>
      <c r="D11" s="140"/>
      <c r="E11" s="137"/>
      <c r="F11" s="153"/>
      <c r="G11" s="254" t="str">
        <f t="shared" si="0"/>
        <v/>
      </c>
      <c r="H11" s="255" t="str">
        <f>IF(D11&gt;=1,IF(G11&gt;=1,ROUND(VLOOKUP(KILAVUZ!$K$18,KILAVUZ!$A$5:$M$15,KILAVUZ!$L$18+1,0)/IF(D11&lt;=KILAVUZ!$G$20,VLOOKUP(KILAVUZ!$K$20,KILAVUZ!$A$5:$M$15,KILAVUZ!$L$20+1,0),VLOOKUP(L11,KILAVUZ!$A$5:$M$15,'stoklar gerçek yöntem'!M11+1,0)),5),""),"")</f>
        <v/>
      </c>
      <c r="I11" s="256" t="str">
        <f t="shared" si="1"/>
        <v/>
      </c>
      <c r="J11" s="257" t="str">
        <f t="shared" si="2"/>
        <v/>
      </c>
      <c r="K11" s="19"/>
      <c r="L11" s="82" t="str">
        <f t="shared" si="3"/>
        <v/>
      </c>
      <c r="M11" s="83" t="str">
        <f t="shared" si="4"/>
        <v/>
      </c>
      <c r="N11" s="57"/>
      <c r="O11" s="19"/>
      <c r="P11" s="19"/>
      <c r="Q11" s="19"/>
      <c r="R11" s="141"/>
      <c r="S11" s="19"/>
      <c r="T11" s="19"/>
      <c r="U11" s="19"/>
      <c r="V11" s="19"/>
      <c r="W11" s="19"/>
      <c r="X11" s="19"/>
      <c r="Y11" s="19"/>
      <c r="Z11" s="19"/>
    </row>
    <row r="12" spans="1:26" ht="24.75" customHeight="1" x14ac:dyDescent="0.2">
      <c r="A12" s="307"/>
      <c r="B12" s="301"/>
      <c r="C12" s="136"/>
      <c r="D12" s="140"/>
      <c r="E12" s="137"/>
      <c r="F12" s="153"/>
      <c r="G12" s="254" t="str">
        <f t="shared" si="0"/>
        <v/>
      </c>
      <c r="H12" s="255" t="str">
        <f>IF(D12&gt;=1,IF(G12&gt;=1,ROUND(VLOOKUP(KILAVUZ!$K$18,KILAVUZ!$A$5:$M$15,KILAVUZ!$L$18+1,0)/IF(D12&lt;=KILAVUZ!$G$20,VLOOKUP(KILAVUZ!$K$20,KILAVUZ!$A$5:$M$15,KILAVUZ!$L$20+1,0),VLOOKUP(L12,KILAVUZ!$A$5:$M$15,'stoklar gerçek yöntem'!M12+1,0)),5),""),"")</f>
        <v/>
      </c>
      <c r="I12" s="256" t="str">
        <f t="shared" si="1"/>
        <v/>
      </c>
      <c r="J12" s="257" t="str">
        <f t="shared" si="2"/>
        <v/>
      </c>
      <c r="K12" s="19"/>
      <c r="L12" s="82" t="str">
        <f t="shared" si="3"/>
        <v/>
      </c>
      <c r="M12" s="83" t="str">
        <f t="shared" si="4"/>
        <v/>
      </c>
      <c r="N12" s="57"/>
      <c r="O12" s="19"/>
      <c r="P12" s="19"/>
      <c r="Q12" s="19"/>
      <c r="R12" s="141"/>
      <c r="S12" s="19"/>
      <c r="T12" s="19"/>
      <c r="U12" s="19"/>
      <c r="V12" s="19"/>
      <c r="W12" s="19"/>
      <c r="X12" s="19"/>
      <c r="Y12" s="19"/>
      <c r="Z12" s="19"/>
    </row>
    <row r="13" spans="1:26" ht="24.75" customHeight="1" x14ac:dyDescent="0.2">
      <c r="A13" s="307"/>
      <c r="B13" s="301"/>
      <c r="C13" s="136"/>
      <c r="D13" s="140"/>
      <c r="E13" s="137"/>
      <c r="F13" s="153"/>
      <c r="G13" s="254" t="str">
        <f t="shared" si="0"/>
        <v/>
      </c>
      <c r="H13" s="255" t="str">
        <f>IF(D13&gt;=1,IF(G13&gt;=1,ROUND(VLOOKUP(KILAVUZ!$K$18,KILAVUZ!$A$5:$M$15,KILAVUZ!$L$18+1,0)/IF(D13&lt;=KILAVUZ!$G$20,VLOOKUP(KILAVUZ!$K$20,KILAVUZ!$A$5:$M$15,KILAVUZ!$L$20+1,0),VLOOKUP(L13,KILAVUZ!$A$5:$M$15,'stoklar gerçek yöntem'!M13+1,0)),5),""),"")</f>
        <v/>
      </c>
      <c r="I13" s="256" t="str">
        <f t="shared" si="1"/>
        <v/>
      </c>
      <c r="J13" s="257" t="str">
        <f t="shared" si="2"/>
        <v/>
      </c>
      <c r="K13" s="19"/>
      <c r="L13" s="82" t="str">
        <f t="shared" si="3"/>
        <v/>
      </c>
      <c r="M13" s="83" t="str">
        <f t="shared" si="4"/>
        <v/>
      </c>
      <c r="N13" s="57"/>
      <c r="O13" s="19"/>
      <c r="P13" s="19"/>
      <c r="Q13" s="19"/>
      <c r="R13" s="141"/>
      <c r="S13" s="19"/>
      <c r="T13" s="19"/>
      <c r="U13" s="19"/>
      <c r="V13" s="19"/>
      <c r="W13" s="19"/>
      <c r="X13" s="19"/>
      <c r="Y13" s="19"/>
      <c r="Z13" s="19"/>
    </row>
    <row r="14" spans="1:26" ht="24.75" customHeight="1" x14ac:dyDescent="0.2">
      <c r="A14" s="307"/>
      <c r="B14" s="301"/>
      <c r="C14" s="136"/>
      <c r="D14" s="140"/>
      <c r="E14" s="137"/>
      <c r="F14" s="153"/>
      <c r="G14" s="254" t="str">
        <f t="shared" si="0"/>
        <v/>
      </c>
      <c r="H14" s="255" t="str">
        <f>IF(D14&gt;=1,IF(G14&gt;=1,ROUND(VLOOKUP(KILAVUZ!$K$18,KILAVUZ!$A$5:$M$15,KILAVUZ!$L$18+1,0)/IF(D14&lt;=KILAVUZ!$G$20,VLOOKUP(KILAVUZ!$K$20,KILAVUZ!$A$5:$M$15,KILAVUZ!$L$20+1,0),VLOOKUP(L14,KILAVUZ!$A$5:$M$15,'stoklar gerçek yöntem'!M14+1,0)),5),""),"")</f>
        <v/>
      </c>
      <c r="I14" s="256" t="str">
        <f t="shared" si="1"/>
        <v/>
      </c>
      <c r="J14" s="257" t="str">
        <f t="shared" si="2"/>
        <v/>
      </c>
      <c r="K14" s="19"/>
      <c r="L14" s="82" t="str">
        <f t="shared" si="3"/>
        <v/>
      </c>
      <c r="M14" s="83" t="str">
        <f t="shared" si="4"/>
        <v/>
      </c>
      <c r="N14" s="57"/>
      <c r="O14" s="19"/>
      <c r="P14" s="19"/>
      <c r="Q14" s="19"/>
      <c r="R14" s="141"/>
      <c r="S14" s="19"/>
      <c r="T14" s="19"/>
      <c r="U14" s="19"/>
      <c r="V14" s="19"/>
      <c r="W14" s="19"/>
      <c r="X14" s="19"/>
      <c r="Y14" s="19"/>
      <c r="Z14" s="19"/>
    </row>
    <row r="15" spans="1:26" ht="24.75" customHeight="1" x14ac:dyDescent="0.2">
      <c r="A15" s="307"/>
      <c r="B15" s="301"/>
      <c r="C15" s="136"/>
      <c r="D15" s="140"/>
      <c r="E15" s="137"/>
      <c r="F15" s="153"/>
      <c r="G15" s="254" t="str">
        <f t="shared" si="0"/>
        <v/>
      </c>
      <c r="H15" s="255" t="str">
        <f>IF(D15&gt;=1,IF(G15&gt;=1,ROUND(VLOOKUP(KILAVUZ!$K$18,KILAVUZ!$A$5:$M$15,KILAVUZ!$L$18+1,0)/IF(D15&lt;=KILAVUZ!$G$20,VLOOKUP(KILAVUZ!$K$20,KILAVUZ!$A$5:$M$15,KILAVUZ!$L$20+1,0),VLOOKUP(L15,KILAVUZ!$A$5:$M$15,'stoklar gerçek yöntem'!M15+1,0)),5),""),"")</f>
        <v/>
      </c>
      <c r="I15" s="256" t="str">
        <f t="shared" si="1"/>
        <v/>
      </c>
      <c r="J15" s="257" t="str">
        <f t="shared" si="2"/>
        <v/>
      </c>
      <c r="K15" s="19"/>
      <c r="L15" s="82" t="str">
        <f t="shared" si="3"/>
        <v/>
      </c>
      <c r="M15" s="83" t="str">
        <f t="shared" si="4"/>
        <v/>
      </c>
      <c r="N15" s="57"/>
      <c r="O15" s="19"/>
      <c r="P15" s="19"/>
      <c r="Q15" s="19"/>
      <c r="R15" s="141"/>
      <c r="S15" s="19"/>
      <c r="T15" s="19"/>
      <c r="U15" s="19"/>
      <c r="V15" s="19"/>
      <c r="W15" s="19"/>
      <c r="X15" s="19"/>
      <c r="Y15" s="19"/>
      <c r="Z15" s="19"/>
    </row>
    <row r="16" spans="1:26" ht="24.75" customHeight="1" x14ac:dyDescent="0.2">
      <c r="A16" s="307"/>
      <c r="B16" s="301"/>
      <c r="C16" s="136"/>
      <c r="D16" s="140"/>
      <c r="E16" s="137"/>
      <c r="F16" s="153"/>
      <c r="G16" s="254" t="str">
        <f t="shared" si="0"/>
        <v/>
      </c>
      <c r="H16" s="255" t="str">
        <f>IF(D16&gt;=1,IF(G16&gt;=1,ROUND(VLOOKUP(KILAVUZ!$K$18,KILAVUZ!$A$5:$M$15,KILAVUZ!$L$18+1,0)/IF(D16&lt;=KILAVUZ!$G$20,VLOOKUP(KILAVUZ!$K$20,KILAVUZ!$A$5:$M$15,KILAVUZ!$L$20+1,0),VLOOKUP(L16,KILAVUZ!$A$5:$M$15,'stoklar gerçek yöntem'!M16+1,0)),5),""),"")</f>
        <v/>
      </c>
      <c r="I16" s="256" t="str">
        <f t="shared" si="1"/>
        <v/>
      </c>
      <c r="J16" s="257" t="str">
        <f t="shared" si="2"/>
        <v/>
      </c>
      <c r="K16" s="19"/>
      <c r="L16" s="82" t="str">
        <f t="shared" si="3"/>
        <v/>
      </c>
      <c r="M16" s="83" t="str">
        <f t="shared" si="4"/>
        <v/>
      </c>
      <c r="N16" s="57"/>
      <c r="O16" s="19"/>
      <c r="P16" s="19"/>
      <c r="Q16" s="19"/>
      <c r="R16" s="141"/>
      <c r="S16" s="19"/>
      <c r="T16" s="19"/>
      <c r="U16" s="19"/>
      <c r="V16" s="19"/>
      <c r="W16" s="19"/>
      <c r="X16" s="19"/>
      <c r="Y16" s="19"/>
      <c r="Z16" s="19"/>
    </row>
    <row r="17" spans="1:26" ht="24.75" customHeight="1" x14ac:dyDescent="0.2">
      <c r="A17" s="307"/>
      <c r="B17" s="301"/>
      <c r="C17" s="136"/>
      <c r="D17" s="140"/>
      <c r="E17" s="137"/>
      <c r="F17" s="153"/>
      <c r="G17" s="254" t="str">
        <f t="shared" si="0"/>
        <v/>
      </c>
      <c r="H17" s="255" t="str">
        <f>IF(D17&gt;=1,IF(G17&gt;=1,ROUND(VLOOKUP(KILAVUZ!$K$18,KILAVUZ!$A$5:$M$15,KILAVUZ!$L$18+1,0)/IF(D17&lt;=KILAVUZ!$G$20,VLOOKUP(KILAVUZ!$K$20,KILAVUZ!$A$5:$M$15,KILAVUZ!$L$20+1,0),VLOOKUP(L17,KILAVUZ!$A$5:$M$15,'stoklar gerçek yöntem'!M17+1,0)),5),""),"")</f>
        <v/>
      </c>
      <c r="I17" s="256" t="str">
        <f t="shared" si="1"/>
        <v/>
      </c>
      <c r="J17" s="257" t="str">
        <f t="shared" si="2"/>
        <v/>
      </c>
      <c r="K17" s="19"/>
      <c r="L17" s="82" t="str">
        <f t="shared" si="3"/>
        <v/>
      </c>
      <c r="M17" s="83" t="str">
        <f t="shared" si="4"/>
        <v/>
      </c>
      <c r="N17" s="5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.75" customHeight="1" x14ac:dyDescent="0.2">
      <c r="A18" s="307"/>
      <c r="B18" s="301"/>
      <c r="C18" s="136"/>
      <c r="D18" s="140"/>
      <c r="E18" s="137"/>
      <c r="F18" s="153"/>
      <c r="G18" s="254" t="str">
        <f t="shared" si="0"/>
        <v/>
      </c>
      <c r="H18" s="255" t="str">
        <f>IF(D18&gt;=1,IF(G18&gt;=1,ROUND(VLOOKUP(KILAVUZ!$K$18,KILAVUZ!$A$5:$M$15,KILAVUZ!$L$18+1,0)/IF(D18&lt;=KILAVUZ!$G$20,VLOOKUP(KILAVUZ!$K$20,KILAVUZ!$A$5:$M$15,KILAVUZ!$L$20+1,0),VLOOKUP(L18,KILAVUZ!$A$5:$M$15,'stoklar gerçek yöntem'!M18+1,0)),5),""),"")</f>
        <v/>
      </c>
      <c r="I18" s="256" t="str">
        <f t="shared" si="1"/>
        <v/>
      </c>
      <c r="J18" s="257" t="str">
        <f t="shared" si="2"/>
        <v/>
      </c>
      <c r="K18" s="19"/>
      <c r="L18" s="82" t="str">
        <f t="shared" si="3"/>
        <v/>
      </c>
      <c r="M18" s="83" t="str">
        <f t="shared" si="4"/>
        <v/>
      </c>
      <c r="N18" s="5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.75" customHeight="1" x14ac:dyDescent="0.2">
      <c r="A19" s="307"/>
      <c r="B19" s="301"/>
      <c r="C19" s="58"/>
      <c r="D19" s="139"/>
      <c r="E19" s="60"/>
      <c r="F19" s="153"/>
      <c r="G19" s="254" t="str">
        <f t="shared" si="0"/>
        <v/>
      </c>
      <c r="H19" s="255" t="str">
        <f>IF(D19&gt;=1,IF(G19&gt;=1,ROUND(VLOOKUP(KILAVUZ!$K$18,KILAVUZ!$A$5:$M$15,KILAVUZ!$L$18+1,0)/IF(D19&lt;=KILAVUZ!$G$20,VLOOKUP(KILAVUZ!$K$20,KILAVUZ!$A$5:$M$15,KILAVUZ!$L$20+1,0),VLOOKUP(L19,KILAVUZ!$A$5:$M$15,'stoklar gerçek yöntem'!M19+1,0)),5),""),"")</f>
        <v/>
      </c>
      <c r="I19" s="256" t="str">
        <f t="shared" si="1"/>
        <v/>
      </c>
      <c r="J19" s="257" t="str">
        <f t="shared" si="2"/>
        <v/>
      </c>
      <c r="K19" s="19"/>
      <c r="L19" s="82" t="str">
        <f t="shared" si="3"/>
        <v/>
      </c>
      <c r="M19" s="83" t="str">
        <f t="shared" si="4"/>
        <v/>
      </c>
      <c r="N19" s="5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.75" customHeight="1" x14ac:dyDescent="0.2">
      <c r="A20" s="307"/>
      <c r="B20" s="301"/>
      <c r="C20" s="58"/>
      <c r="D20" s="59"/>
      <c r="E20" s="60"/>
      <c r="F20" s="153"/>
      <c r="G20" s="254" t="str">
        <f t="shared" si="0"/>
        <v/>
      </c>
      <c r="H20" s="255" t="str">
        <f>IF(D20&gt;=1,IF(G20&gt;=1,ROUND(VLOOKUP(KILAVUZ!$K$18,KILAVUZ!$A$5:$M$15,KILAVUZ!$L$18+1,0)/IF(D20&lt;=KILAVUZ!$G$20,VLOOKUP(KILAVUZ!$K$20,KILAVUZ!$A$5:$M$15,KILAVUZ!$L$20+1,0),VLOOKUP(L20,KILAVUZ!$A$5:$M$15,'stoklar gerçek yöntem'!M20+1,0)),5),""),"")</f>
        <v/>
      </c>
      <c r="I20" s="256" t="str">
        <f t="shared" si="1"/>
        <v/>
      </c>
      <c r="J20" s="257" t="str">
        <f t="shared" si="2"/>
        <v/>
      </c>
      <c r="K20" s="19"/>
      <c r="L20" s="82" t="str">
        <f t="shared" si="3"/>
        <v/>
      </c>
      <c r="M20" s="83" t="str">
        <f t="shared" si="4"/>
        <v/>
      </c>
      <c r="N20" s="5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4.75" customHeight="1" x14ac:dyDescent="0.2">
      <c r="A21" s="307"/>
      <c r="B21" s="301"/>
      <c r="C21" s="58"/>
      <c r="D21" s="59"/>
      <c r="E21" s="60"/>
      <c r="F21" s="153"/>
      <c r="G21" s="254" t="str">
        <f t="shared" si="0"/>
        <v/>
      </c>
      <c r="H21" s="255" t="str">
        <f>IF(D21&gt;=1,IF(G21&gt;=1,ROUND(VLOOKUP(KILAVUZ!$K$18,KILAVUZ!$A$5:$M$15,KILAVUZ!$L$18+1,0)/IF(D21&lt;=KILAVUZ!$G$20,VLOOKUP(KILAVUZ!$K$20,KILAVUZ!$A$5:$M$15,KILAVUZ!$L$20+1,0),VLOOKUP(L21,KILAVUZ!$A$5:$M$15,'stoklar gerçek yöntem'!M21+1,0)),5),""),"")</f>
        <v/>
      </c>
      <c r="I21" s="256" t="str">
        <f t="shared" si="1"/>
        <v/>
      </c>
      <c r="J21" s="257" t="str">
        <f t="shared" si="2"/>
        <v/>
      </c>
      <c r="K21" s="19"/>
      <c r="L21" s="82" t="str">
        <f t="shared" si="3"/>
        <v/>
      </c>
      <c r="M21" s="83" t="str">
        <f t="shared" si="4"/>
        <v/>
      </c>
      <c r="N21" s="5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4.75" customHeight="1" x14ac:dyDescent="0.2">
      <c r="A22" s="307"/>
      <c r="B22" s="301"/>
      <c r="C22" s="58"/>
      <c r="D22" s="59"/>
      <c r="E22" s="60"/>
      <c r="F22" s="153"/>
      <c r="G22" s="254" t="str">
        <f t="shared" si="0"/>
        <v/>
      </c>
      <c r="H22" s="255" t="str">
        <f>IF(D22&gt;=1,IF(G22&gt;=1,ROUND(VLOOKUP(KILAVUZ!$K$18,KILAVUZ!$A$5:$M$15,KILAVUZ!$L$18+1,0)/IF(D22&lt;=KILAVUZ!$G$20,VLOOKUP(KILAVUZ!$K$20,KILAVUZ!$A$5:$M$15,KILAVUZ!$L$20+1,0),VLOOKUP(L22,KILAVUZ!$A$5:$M$15,'stoklar gerçek yöntem'!M22+1,0)),5),""),"")</f>
        <v/>
      </c>
      <c r="I22" s="256" t="str">
        <f t="shared" si="1"/>
        <v/>
      </c>
      <c r="J22" s="257" t="str">
        <f t="shared" si="2"/>
        <v/>
      </c>
      <c r="K22" s="19"/>
      <c r="L22" s="82" t="str">
        <f t="shared" si="3"/>
        <v/>
      </c>
      <c r="M22" s="83" t="str">
        <f t="shared" si="4"/>
        <v/>
      </c>
      <c r="N22" s="5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4.75" customHeight="1" x14ac:dyDescent="0.2">
      <c r="A23" s="307"/>
      <c r="B23" s="301"/>
      <c r="C23" s="58"/>
      <c r="D23" s="59"/>
      <c r="E23" s="60"/>
      <c r="F23" s="153"/>
      <c r="G23" s="254" t="str">
        <f t="shared" si="0"/>
        <v/>
      </c>
      <c r="H23" s="255" t="str">
        <f>IF(D23&gt;=1,IF(G23&gt;=1,ROUND(VLOOKUP(KILAVUZ!$K$18,KILAVUZ!$A$5:$M$15,KILAVUZ!$L$18+1,0)/IF(D23&lt;=KILAVUZ!$G$20,VLOOKUP(KILAVUZ!$K$20,KILAVUZ!$A$5:$M$15,KILAVUZ!$L$20+1,0),VLOOKUP(L23,KILAVUZ!$A$5:$M$15,'stoklar gerçek yöntem'!M23+1,0)),5),""),"")</f>
        <v/>
      </c>
      <c r="I23" s="256" t="str">
        <f t="shared" si="1"/>
        <v/>
      </c>
      <c r="J23" s="257" t="str">
        <f t="shared" si="2"/>
        <v/>
      </c>
      <c r="K23" s="19"/>
      <c r="L23" s="82" t="str">
        <f t="shared" si="3"/>
        <v/>
      </c>
      <c r="M23" s="83" t="str">
        <f t="shared" si="4"/>
        <v/>
      </c>
      <c r="N23" s="5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4.75" customHeight="1" thickBot="1" x14ac:dyDescent="0.25">
      <c r="A24" s="308"/>
      <c r="B24" s="289"/>
      <c r="C24" s="62"/>
      <c r="D24" s="63"/>
      <c r="E24" s="64"/>
      <c r="F24" s="154"/>
      <c r="G24" s="258" t="str">
        <f t="shared" si="0"/>
        <v/>
      </c>
      <c r="H24" s="259" t="str">
        <f>IF(D24&gt;=1,IF(G24&gt;=1,ROUND(VLOOKUP(KILAVUZ!$K$18,KILAVUZ!$A$5:$M$15,KILAVUZ!$L$18+1,0)/IF(D24&lt;=KILAVUZ!$G$20,VLOOKUP(KILAVUZ!$K$20,KILAVUZ!$A$5:$M$15,KILAVUZ!$L$20+1,0),VLOOKUP(L24,KILAVUZ!$A$5:$M$15,'stoklar gerçek yöntem'!M24+1,0)),5),""),"")</f>
        <v/>
      </c>
      <c r="I24" s="259" t="str">
        <f t="shared" si="1"/>
        <v/>
      </c>
      <c r="J24" s="260" t="str">
        <f t="shared" si="2"/>
        <v/>
      </c>
      <c r="K24" s="19"/>
      <c r="L24" s="82"/>
      <c r="M24" s="83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 x14ac:dyDescent="0.2">
      <c r="A25" s="35"/>
      <c r="B25" s="35"/>
      <c r="L25" s="37"/>
      <c r="M25" s="36"/>
      <c r="N25" s="36"/>
      <c r="P25" s="35"/>
    </row>
    <row r="26" spans="1:26" ht="12.75" customHeight="1" x14ac:dyDescent="0.2">
      <c r="A26" s="35"/>
      <c r="B26" s="35"/>
      <c r="L26" s="37"/>
      <c r="M26" s="36"/>
      <c r="N26" s="36"/>
      <c r="P26" s="35"/>
    </row>
    <row r="27" spans="1:26" ht="12.75" customHeight="1" x14ac:dyDescent="0.2">
      <c r="A27" s="35"/>
      <c r="B27" s="35"/>
      <c r="L27" s="37"/>
      <c r="M27" s="36"/>
      <c r="N27" s="36"/>
      <c r="P27" s="35"/>
    </row>
    <row r="28" spans="1:26" ht="12.75" customHeight="1" x14ac:dyDescent="0.2">
      <c r="A28" s="35"/>
      <c r="B28" s="35"/>
      <c r="L28" s="37"/>
      <c r="M28" s="36"/>
      <c r="N28" s="36"/>
      <c r="P28" s="35"/>
    </row>
    <row r="29" spans="1:26" ht="12.75" customHeight="1" x14ac:dyDescent="0.2">
      <c r="A29" s="35"/>
      <c r="B29" s="35"/>
      <c r="L29" s="37"/>
      <c r="M29" s="36"/>
      <c r="N29" s="36"/>
      <c r="P29" s="35"/>
    </row>
    <row r="30" spans="1:26" ht="12.75" customHeight="1" x14ac:dyDescent="0.2">
      <c r="A30" s="35"/>
      <c r="B30" s="35"/>
      <c r="L30" s="37"/>
      <c r="M30" s="36"/>
      <c r="N30" s="36"/>
      <c r="P30" s="35"/>
    </row>
    <row r="31" spans="1:26" ht="12.75" customHeight="1" x14ac:dyDescent="0.2">
      <c r="A31" s="35"/>
      <c r="B31" s="35"/>
      <c r="L31" s="37"/>
      <c r="M31" s="36"/>
      <c r="N31" s="36"/>
      <c r="P31" s="35"/>
    </row>
    <row r="32" spans="1:26" ht="12.75" customHeight="1" x14ac:dyDescent="0.2">
      <c r="A32" s="35"/>
      <c r="B32" s="35"/>
      <c r="L32" s="37"/>
      <c r="M32" s="36"/>
      <c r="N32" s="36"/>
      <c r="P32" s="35"/>
    </row>
    <row r="33" spans="1:16" ht="12.75" customHeight="1" x14ac:dyDescent="0.2">
      <c r="A33" s="35"/>
      <c r="B33" s="35"/>
      <c r="L33" s="37"/>
      <c r="M33" s="36"/>
      <c r="N33" s="36"/>
      <c r="P33" s="35"/>
    </row>
    <row r="34" spans="1:16" ht="12.75" customHeight="1" x14ac:dyDescent="0.2">
      <c r="A34" s="35"/>
      <c r="B34" s="35"/>
      <c r="L34" s="37"/>
      <c r="M34" s="36"/>
      <c r="N34" s="36"/>
      <c r="P34" s="35"/>
    </row>
    <row r="35" spans="1:16" ht="12.75" customHeight="1" x14ac:dyDescent="0.2">
      <c r="A35" s="35"/>
      <c r="B35" s="35"/>
      <c r="L35" s="37"/>
      <c r="M35" s="36"/>
      <c r="N35" s="36"/>
      <c r="P35" s="35"/>
    </row>
    <row r="36" spans="1:16" ht="12.75" customHeight="1" x14ac:dyDescent="0.2">
      <c r="A36" s="35"/>
      <c r="B36" s="35"/>
      <c r="L36" s="37"/>
      <c r="M36" s="36"/>
      <c r="N36" s="36"/>
      <c r="P36" s="35"/>
    </row>
    <row r="37" spans="1:16" ht="12.75" customHeight="1" x14ac:dyDescent="0.2">
      <c r="A37" s="35"/>
      <c r="B37" s="35"/>
      <c r="L37" s="37"/>
      <c r="M37" s="36"/>
      <c r="N37" s="36"/>
      <c r="P37" s="35"/>
    </row>
    <row r="38" spans="1:16" ht="12.75" customHeight="1" x14ac:dyDescent="0.2">
      <c r="A38" s="35"/>
      <c r="B38" s="35"/>
      <c r="L38" s="37"/>
      <c r="M38" s="36"/>
      <c r="N38" s="36"/>
      <c r="P38" s="35"/>
    </row>
    <row r="39" spans="1:16" ht="12.75" customHeight="1" x14ac:dyDescent="0.2">
      <c r="A39" s="35"/>
      <c r="B39" s="35"/>
      <c r="L39" s="37"/>
      <c r="M39" s="36"/>
      <c r="N39" s="36"/>
      <c r="P39" s="35"/>
    </row>
    <row r="40" spans="1:16" ht="12.75" customHeight="1" x14ac:dyDescent="0.2">
      <c r="A40" s="35"/>
      <c r="B40" s="35"/>
      <c r="L40" s="37"/>
      <c r="M40" s="36"/>
      <c r="N40" s="36"/>
      <c r="P40" s="35"/>
    </row>
    <row r="41" spans="1:16" ht="12.75" customHeight="1" x14ac:dyDescent="0.2">
      <c r="A41" s="35"/>
      <c r="B41" s="35"/>
      <c r="L41" s="37"/>
      <c r="M41" s="36"/>
      <c r="N41" s="36"/>
      <c r="P41" s="35"/>
    </row>
    <row r="42" spans="1:16" ht="12.75" customHeight="1" x14ac:dyDescent="0.2">
      <c r="A42" s="35"/>
      <c r="B42" s="35"/>
      <c r="L42" s="37"/>
      <c r="M42" s="36"/>
      <c r="N42" s="36"/>
      <c r="P42" s="35"/>
    </row>
    <row r="43" spans="1:16" ht="12.75" customHeight="1" x14ac:dyDescent="0.2">
      <c r="A43" s="35"/>
      <c r="B43" s="35"/>
      <c r="L43" s="37"/>
      <c r="M43" s="36"/>
      <c r="N43" s="36"/>
      <c r="P43" s="35"/>
    </row>
    <row r="44" spans="1:16" ht="12.75" customHeight="1" x14ac:dyDescent="0.2">
      <c r="A44" s="35"/>
      <c r="B44" s="35"/>
      <c r="L44" s="37"/>
      <c r="M44" s="36"/>
      <c r="N44" s="36"/>
      <c r="P44" s="35"/>
    </row>
    <row r="45" spans="1:16" ht="12.75" customHeight="1" x14ac:dyDescent="0.2">
      <c r="A45" s="35"/>
      <c r="B45" s="35"/>
      <c r="L45" s="37"/>
      <c r="M45" s="36"/>
      <c r="N45" s="36"/>
      <c r="P45" s="35"/>
    </row>
    <row r="46" spans="1:16" ht="12.75" customHeight="1" x14ac:dyDescent="0.2">
      <c r="A46" s="35"/>
      <c r="B46" s="35"/>
      <c r="L46" s="37"/>
      <c r="M46" s="36"/>
      <c r="N46" s="36"/>
      <c r="P46" s="35"/>
    </row>
    <row r="47" spans="1:16" ht="12.75" customHeight="1" x14ac:dyDescent="0.2">
      <c r="A47" s="35"/>
      <c r="B47" s="35"/>
      <c r="L47" s="37"/>
      <c r="M47" s="36"/>
      <c r="N47" s="36"/>
      <c r="P47" s="35"/>
    </row>
    <row r="48" spans="1:16" ht="12.75" customHeight="1" x14ac:dyDescent="0.2">
      <c r="A48" s="35"/>
      <c r="B48" s="35"/>
      <c r="L48" s="37"/>
      <c r="M48" s="36"/>
      <c r="N48" s="36"/>
      <c r="P48" s="35"/>
    </row>
    <row r="49" spans="1:16" ht="12.75" customHeight="1" x14ac:dyDescent="0.2">
      <c r="A49" s="35"/>
      <c r="B49" s="35"/>
      <c r="L49" s="37"/>
      <c r="M49" s="36"/>
      <c r="N49" s="36"/>
      <c r="P49" s="35"/>
    </row>
    <row r="50" spans="1:16" ht="12.75" customHeight="1" x14ac:dyDescent="0.2">
      <c r="A50" s="35"/>
      <c r="B50" s="35"/>
      <c r="L50" s="37"/>
      <c r="M50" s="36"/>
      <c r="N50" s="36"/>
      <c r="P50" s="35"/>
    </row>
    <row r="51" spans="1:16" ht="12.75" customHeight="1" x14ac:dyDescent="0.2">
      <c r="A51" s="35"/>
      <c r="B51" s="35"/>
      <c r="L51" s="37"/>
      <c r="M51" s="36"/>
      <c r="N51" s="36"/>
      <c r="P51" s="35"/>
    </row>
    <row r="52" spans="1:16" ht="12.75" customHeight="1" x14ac:dyDescent="0.2">
      <c r="A52" s="35"/>
      <c r="B52" s="35"/>
      <c r="L52" s="37"/>
      <c r="M52" s="36"/>
      <c r="N52" s="36"/>
      <c r="P52" s="35"/>
    </row>
    <row r="53" spans="1:16" ht="12.75" customHeight="1" x14ac:dyDescent="0.2">
      <c r="A53" s="35"/>
      <c r="B53" s="35"/>
      <c r="L53" s="37"/>
      <c r="M53" s="36"/>
      <c r="N53" s="36"/>
      <c r="P53" s="35"/>
    </row>
    <row r="54" spans="1:16" ht="12.75" customHeight="1" x14ac:dyDescent="0.2">
      <c r="A54" s="35"/>
      <c r="B54" s="35"/>
      <c r="L54" s="37"/>
      <c r="M54" s="36"/>
      <c r="N54" s="36"/>
      <c r="P54" s="35"/>
    </row>
    <row r="55" spans="1:16" ht="12.75" customHeight="1" x14ac:dyDescent="0.2">
      <c r="A55" s="35"/>
      <c r="B55" s="35"/>
      <c r="L55" s="37"/>
      <c r="M55" s="36"/>
      <c r="N55" s="36"/>
      <c r="P55" s="35"/>
    </row>
    <row r="56" spans="1:16" ht="12.75" customHeight="1" x14ac:dyDescent="0.2">
      <c r="A56" s="35"/>
      <c r="B56" s="35"/>
      <c r="L56" s="37"/>
      <c r="M56" s="36"/>
      <c r="N56" s="36"/>
      <c r="P56" s="35"/>
    </row>
    <row r="57" spans="1:16" ht="12.75" customHeight="1" x14ac:dyDescent="0.2">
      <c r="A57" s="35"/>
      <c r="B57" s="35"/>
      <c r="L57" s="37"/>
      <c r="M57" s="36"/>
      <c r="N57" s="36"/>
      <c r="P57" s="35"/>
    </row>
    <row r="58" spans="1:16" ht="12.75" customHeight="1" x14ac:dyDescent="0.2">
      <c r="A58" s="35"/>
      <c r="B58" s="35"/>
      <c r="L58" s="37"/>
      <c r="M58" s="36"/>
      <c r="N58" s="36"/>
      <c r="P58" s="35"/>
    </row>
    <row r="59" spans="1:16" ht="12.75" customHeight="1" x14ac:dyDescent="0.2">
      <c r="A59" s="35"/>
      <c r="B59" s="35"/>
      <c r="L59" s="37"/>
      <c r="M59" s="36"/>
      <c r="N59" s="36"/>
      <c r="P59" s="35"/>
    </row>
    <row r="60" spans="1:16" ht="12.75" customHeight="1" x14ac:dyDescent="0.2">
      <c r="A60" s="35"/>
      <c r="B60" s="35"/>
      <c r="L60" s="37"/>
      <c r="M60" s="36"/>
      <c r="N60" s="36"/>
      <c r="P60" s="35"/>
    </row>
    <row r="61" spans="1:16" ht="12.75" customHeight="1" x14ac:dyDescent="0.2">
      <c r="A61" s="35"/>
      <c r="B61" s="35"/>
      <c r="L61" s="37"/>
      <c r="M61" s="36"/>
      <c r="N61" s="36"/>
      <c r="P61" s="35"/>
    </row>
    <row r="62" spans="1:16" ht="12.75" customHeight="1" x14ac:dyDescent="0.2">
      <c r="A62" s="35"/>
      <c r="B62" s="35"/>
      <c r="L62" s="37"/>
      <c r="M62" s="36"/>
      <c r="N62" s="36"/>
      <c r="P62" s="35"/>
    </row>
    <row r="63" spans="1:16" ht="12.75" customHeight="1" x14ac:dyDescent="0.2">
      <c r="A63" s="35"/>
      <c r="B63" s="35"/>
      <c r="L63" s="37"/>
      <c r="M63" s="36"/>
      <c r="N63" s="36"/>
      <c r="P63" s="35"/>
    </row>
    <row r="64" spans="1:16" ht="12.75" customHeight="1" x14ac:dyDescent="0.2">
      <c r="A64" s="35"/>
      <c r="B64" s="35"/>
      <c r="L64" s="37"/>
      <c r="M64" s="36"/>
      <c r="N64" s="36"/>
      <c r="P64" s="35"/>
    </row>
    <row r="65" spans="1:16" ht="12.75" customHeight="1" x14ac:dyDescent="0.2">
      <c r="A65" s="35"/>
      <c r="B65" s="35"/>
      <c r="L65" s="37"/>
      <c r="M65" s="36"/>
      <c r="N65" s="36"/>
      <c r="P65" s="35"/>
    </row>
    <row r="66" spans="1:16" ht="12.75" customHeight="1" x14ac:dyDescent="0.2">
      <c r="A66" s="35"/>
      <c r="B66" s="35"/>
      <c r="L66" s="37"/>
      <c r="M66" s="36"/>
      <c r="N66" s="36"/>
      <c r="P66" s="35"/>
    </row>
    <row r="67" spans="1:16" ht="12.75" customHeight="1" x14ac:dyDescent="0.2">
      <c r="A67" s="35"/>
      <c r="B67" s="35"/>
      <c r="L67" s="37"/>
      <c r="M67" s="36"/>
      <c r="N67" s="36"/>
      <c r="P67" s="35"/>
    </row>
    <row r="68" spans="1:16" ht="12.75" customHeight="1" x14ac:dyDescent="0.2">
      <c r="A68" s="35"/>
      <c r="B68" s="35"/>
      <c r="L68" s="37"/>
      <c r="M68" s="36"/>
      <c r="N68" s="36"/>
      <c r="P68" s="35"/>
    </row>
    <row r="69" spans="1:16" ht="12.75" customHeight="1" x14ac:dyDescent="0.2">
      <c r="A69" s="35"/>
      <c r="B69" s="35"/>
      <c r="L69" s="37"/>
      <c r="M69" s="36"/>
      <c r="N69" s="36"/>
      <c r="P69" s="35"/>
    </row>
    <row r="70" spans="1:16" ht="12.75" customHeight="1" x14ac:dyDescent="0.2">
      <c r="A70" s="35"/>
      <c r="B70" s="35"/>
      <c r="L70" s="37"/>
      <c r="M70" s="36"/>
      <c r="N70" s="36"/>
      <c r="P70" s="35"/>
    </row>
    <row r="71" spans="1:16" ht="12.75" customHeight="1" x14ac:dyDescent="0.2">
      <c r="A71" s="35"/>
      <c r="B71" s="35"/>
      <c r="L71" s="37"/>
      <c r="M71" s="36"/>
      <c r="N71" s="36"/>
      <c r="P71" s="35"/>
    </row>
    <row r="72" spans="1:16" ht="12.75" customHeight="1" x14ac:dyDescent="0.2">
      <c r="A72" s="35"/>
      <c r="B72" s="35"/>
      <c r="L72" s="37"/>
      <c r="M72" s="36"/>
      <c r="N72" s="36"/>
      <c r="P72" s="35"/>
    </row>
    <row r="73" spans="1:16" ht="12.75" customHeight="1" x14ac:dyDescent="0.2">
      <c r="A73" s="35"/>
      <c r="B73" s="35"/>
      <c r="L73" s="37"/>
      <c r="M73" s="36"/>
      <c r="N73" s="36"/>
      <c r="P73" s="35"/>
    </row>
    <row r="74" spans="1:16" ht="12.75" customHeight="1" x14ac:dyDescent="0.2">
      <c r="A74" s="35"/>
      <c r="B74" s="35"/>
      <c r="L74" s="37"/>
      <c r="M74" s="36"/>
      <c r="N74" s="36"/>
      <c r="P74" s="35"/>
    </row>
    <row r="75" spans="1:16" ht="12.75" customHeight="1" x14ac:dyDescent="0.2">
      <c r="A75" s="35"/>
      <c r="B75" s="35"/>
      <c r="L75" s="37"/>
      <c r="M75" s="36"/>
      <c r="N75" s="36"/>
      <c r="P75" s="35"/>
    </row>
    <row r="76" spans="1:16" ht="12.75" customHeight="1" x14ac:dyDescent="0.2">
      <c r="A76" s="35"/>
      <c r="B76" s="35"/>
      <c r="L76" s="37"/>
      <c r="M76" s="36"/>
      <c r="N76" s="36"/>
      <c r="P76" s="35"/>
    </row>
    <row r="77" spans="1:16" ht="12.75" customHeight="1" x14ac:dyDescent="0.2">
      <c r="A77" s="35"/>
      <c r="B77" s="35"/>
      <c r="L77" s="37"/>
      <c r="M77" s="36"/>
      <c r="N77" s="36"/>
      <c r="P77" s="35"/>
    </row>
    <row r="78" spans="1:16" ht="12.75" customHeight="1" x14ac:dyDescent="0.2">
      <c r="A78" s="35"/>
      <c r="B78" s="35"/>
      <c r="L78" s="37"/>
      <c r="M78" s="36"/>
      <c r="N78" s="36"/>
      <c r="P78" s="35"/>
    </row>
    <row r="79" spans="1:16" ht="12.75" customHeight="1" x14ac:dyDescent="0.2">
      <c r="A79" s="35"/>
      <c r="B79" s="35"/>
      <c r="L79" s="37"/>
      <c r="M79" s="36"/>
      <c r="N79" s="36"/>
      <c r="P79" s="35"/>
    </row>
    <row r="80" spans="1:16" ht="12.75" customHeight="1" x14ac:dyDescent="0.2">
      <c r="A80" s="35"/>
      <c r="B80" s="35"/>
      <c r="L80" s="37"/>
      <c r="M80" s="36"/>
      <c r="N80" s="36"/>
      <c r="P80" s="35"/>
    </row>
    <row r="81" spans="1:16" ht="12.75" customHeight="1" x14ac:dyDescent="0.2">
      <c r="A81" s="35"/>
      <c r="B81" s="35"/>
      <c r="L81" s="37"/>
      <c r="M81" s="36"/>
      <c r="N81" s="36"/>
      <c r="P81" s="35"/>
    </row>
    <row r="82" spans="1:16" ht="12.75" customHeight="1" x14ac:dyDescent="0.2">
      <c r="A82" s="35"/>
      <c r="B82" s="35"/>
      <c r="L82" s="37"/>
      <c r="M82" s="36"/>
      <c r="N82" s="36"/>
      <c r="P82" s="35"/>
    </row>
    <row r="83" spans="1:16" ht="12.75" customHeight="1" x14ac:dyDescent="0.2">
      <c r="A83" s="35"/>
      <c r="B83" s="35"/>
      <c r="L83" s="37"/>
      <c r="M83" s="36"/>
      <c r="N83" s="36"/>
      <c r="P83" s="35"/>
    </row>
    <row r="84" spans="1:16" ht="12.75" customHeight="1" x14ac:dyDescent="0.2">
      <c r="A84" s="35"/>
      <c r="B84" s="35"/>
      <c r="L84" s="37"/>
      <c r="M84" s="36"/>
      <c r="N84" s="36"/>
      <c r="P84" s="35"/>
    </row>
    <row r="85" spans="1:16" ht="12.75" customHeight="1" x14ac:dyDescent="0.2">
      <c r="A85" s="35"/>
      <c r="B85" s="35"/>
      <c r="L85" s="37"/>
      <c r="M85" s="36"/>
      <c r="N85" s="36"/>
      <c r="P85" s="35"/>
    </row>
    <row r="86" spans="1:16" ht="12.75" customHeight="1" x14ac:dyDescent="0.2">
      <c r="A86" s="35"/>
      <c r="B86" s="35"/>
      <c r="L86" s="37"/>
      <c r="M86" s="36"/>
      <c r="N86" s="36"/>
      <c r="P86" s="35"/>
    </row>
    <row r="87" spans="1:16" ht="12.75" customHeight="1" x14ac:dyDescent="0.2">
      <c r="A87" s="35"/>
      <c r="B87" s="35"/>
      <c r="L87" s="37"/>
      <c r="M87" s="36"/>
      <c r="N87" s="36"/>
      <c r="P87" s="35"/>
    </row>
    <row r="88" spans="1:16" ht="12.75" customHeight="1" x14ac:dyDescent="0.2">
      <c r="A88" s="35"/>
      <c r="B88" s="35"/>
      <c r="L88" s="37"/>
      <c r="M88" s="36"/>
      <c r="N88" s="36"/>
      <c r="P88" s="35"/>
    </row>
    <row r="89" spans="1:16" ht="12.75" customHeight="1" x14ac:dyDescent="0.2">
      <c r="A89" s="35"/>
      <c r="B89" s="35"/>
      <c r="L89" s="37"/>
      <c r="M89" s="36"/>
      <c r="N89" s="36"/>
      <c r="P89" s="35"/>
    </row>
    <row r="90" spans="1:16" ht="12.75" customHeight="1" x14ac:dyDescent="0.2">
      <c r="A90" s="35"/>
      <c r="B90" s="35"/>
      <c r="L90" s="37"/>
      <c r="M90" s="36"/>
      <c r="N90" s="36"/>
      <c r="P90" s="35"/>
    </row>
    <row r="91" spans="1:16" ht="12.75" customHeight="1" x14ac:dyDescent="0.2">
      <c r="A91" s="35"/>
      <c r="B91" s="35"/>
      <c r="L91" s="37"/>
      <c r="M91" s="36"/>
      <c r="N91" s="36"/>
      <c r="P91" s="35"/>
    </row>
    <row r="92" spans="1:16" ht="12.75" customHeight="1" x14ac:dyDescent="0.2">
      <c r="A92" s="35"/>
      <c r="B92" s="35"/>
      <c r="L92" s="37"/>
      <c r="M92" s="36"/>
      <c r="N92" s="36"/>
      <c r="P92" s="35"/>
    </row>
    <row r="93" spans="1:16" ht="12.75" customHeight="1" x14ac:dyDescent="0.2">
      <c r="A93" s="35"/>
      <c r="B93" s="35"/>
      <c r="L93" s="37"/>
      <c r="M93" s="36"/>
      <c r="N93" s="36"/>
      <c r="P93" s="35"/>
    </row>
    <row r="94" spans="1:16" ht="12.75" customHeight="1" x14ac:dyDescent="0.2">
      <c r="A94" s="35"/>
      <c r="B94" s="35"/>
      <c r="L94" s="37"/>
      <c r="M94" s="36"/>
      <c r="N94" s="36"/>
      <c r="P94" s="35"/>
    </row>
    <row r="95" spans="1:16" ht="12.75" customHeight="1" x14ac:dyDescent="0.2">
      <c r="A95" s="35"/>
      <c r="B95" s="35"/>
      <c r="L95" s="37"/>
      <c r="M95" s="36"/>
      <c r="N95" s="36"/>
      <c r="P95" s="35"/>
    </row>
    <row r="96" spans="1:16" ht="12.75" customHeight="1" x14ac:dyDescent="0.2">
      <c r="A96" s="35"/>
      <c r="B96" s="35"/>
      <c r="L96" s="37"/>
      <c r="M96" s="36"/>
      <c r="N96" s="36"/>
      <c r="P96" s="35"/>
    </row>
    <row r="97" spans="1:16" ht="12.75" customHeight="1" x14ac:dyDescent="0.2">
      <c r="A97" s="35"/>
      <c r="B97" s="35"/>
      <c r="L97" s="37"/>
      <c r="M97" s="36"/>
      <c r="N97" s="36"/>
      <c r="P97" s="35"/>
    </row>
    <row r="98" spans="1:16" ht="12.75" customHeight="1" x14ac:dyDescent="0.2">
      <c r="A98" s="35"/>
      <c r="B98" s="35"/>
      <c r="L98" s="37"/>
      <c r="M98" s="36"/>
      <c r="N98" s="36"/>
      <c r="P98" s="35"/>
    </row>
    <row r="99" spans="1:16" ht="12.75" customHeight="1" x14ac:dyDescent="0.2">
      <c r="A99" s="35"/>
      <c r="B99" s="35"/>
      <c r="L99" s="37"/>
      <c r="M99" s="36"/>
      <c r="N99" s="36"/>
      <c r="P99" s="35"/>
    </row>
    <row r="100" spans="1:16" ht="12.75" customHeight="1" x14ac:dyDescent="0.2">
      <c r="A100" s="35"/>
      <c r="B100" s="35"/>
      <c r="L100" s="37"/>
      <c r="M100" s="36"/>
      <c r="N100" s="36"/>
      <c r="P100" s="35"/>
    </row>
    <row r="101" spans="1:16" ht="12.75" customHeight="1" x14ac:dyDescent="0.2">
      <c r="A101" s="35"/>
      <c r="B101" s="35"/>
      <c r="L101" s="37"/>
      <c r="M101" s="36"/>
      <c r="N101" s="36"/>
      <c r="P101" s="35"/>
    </row>
    <row r="102" spans="1:16" ht="12.75" customHeight="1" x14ac:dyDescent="0.2">
      <c r="A102" s="35"/>
      <c r="B102" s="35"/>
      <c r="L102" s="37"/>
      <c r="M102" s="36"/>
      <c r="N102" s="36"/>
      <c r="P102" s="35"/>
    </row>
    <row r="103" spans="1:16" ht="12.75" customHeight="1" x14ac:dyDescent="0.2">
      <c r="A103" s="35"/>
      <c r="B103" s="35"/>
      <c r="L103" s="37"/>
      <c r="M103" s="36"/>
      <c r="N103" s="36"/>
      <c r="P103" s="35"/>
    </row>
    <row r="104" spans="1:16" ht="12.75" customHeight="1" x14ac:dyDescent="0.2">
      <c r="A104" s="35"/>
      <c r="B104" s="35"/>
      <c r="L104" s="37"/>
      <c r="M104" s="36"/>
      <c r="N104" s="36"/>
      <c r="P104" s="35"/>
    </row>
    <row r="105" spans="1:16" ht="12.75" customHeight="1" x14ac:dyDescent="0.2">
      <c r="A105" s="35"/>
      <c r="B105" s="35"/>
      <c r="L105" s="37"/>
      <c r="M105" s="36"/>
      <c r="N105" s="36"/>
      <c r="P105" s="35"/>
    </row>
    <row r="106" spans="1:16" ht="12.75" customHeight="1" x14ac:dyDescent="0.2">
      <c r="A106" s="35"/>
      <c r="B106" s="35"/>
      <c r="L106" s="37"/>
      <c r="M106" s="36"/>
      <c r="N106" s="36"/>
      <c r="P106" s="35"/>
    </row>
    <row r="107" spans="1:16" ht="12.75" customHeight="1" x14ac:dyDescent="0.2">
      <c r="A107" s="35"/>
      <c r="B107" s="35"/>
      <c r="L107" s="37"/>
      <c r="M107" s="36"/>
      <c r="N107" s="36"/>
      <c r="P107" s="35"/>
    </row>
    <row r="108" spans="1:16" ht="12.75" customHeight="1" x14ac:dyDescent="0.2">
      <c r="A108" s="35"/>
      <c r="B108" s="35"/>
      <c r="L108" s="37"/>
      <c r="M108" s="36"/>
      <c r="N108" s="36"/>
      <c r="P108" s="35"/>
    </row>
    <row r="109" spans="1:16" ht="12.75" customHeight="1" x14ac:dyDescent="0.2">
      <c r="A109" s="35"/>
      <c r="B109" s="35"/>
      <c r="L109" s="37"/>
      <c r="M109" s="36"/>
      <c r="N109" s="36"/>
      <c r="P109" s="35"/>
    </row>
    <row r="110" spans="1:16" ht="12.75" customHeight="1" x14ac:dyDescent="0.2">
      <c r="A110" s="35"/>
      <c r="B110" s="35"/>
      <c r="L110" s="37"/>
      <c r="M110" s="36"/>
      <c r="N110" s="36"/>
      <c r="P110" s="35"/>
    </row>
    <row r="111" spans="1:16" ht="12.75" customHeight="1" x14ac:dyDescent="0.2">
      <c r="A111" s="35"/>
      <c r="B111" s="35"/>
      <c r="L111" s="37"/>
      <c r="M111" s="36"/>
      <c r="N111" s="36"/>
      <c r="P111" s="35"/>
    </row>
    <row r="112" spans="1:16" ht="12.75" customHeight="1" x14ac:dyDescent="0.2">
      <c r="A112" s="35"/>
      <c r="B112" s="35"/>
      <c r="L112" s="37"/>
      <c r="M112" s="36"/>
      <c r="N112" s="36"/>
      <c r="P112" s="35"/>
    </row>
    <row r="113" spans="1:16" ht="12.75" customHeight="1" x14ac:dyDescent="0.2">
      <c r="A113" s="35"/>
      <c r="B113" s="35"/>
      <c r="L113" s="37"/>
      <c r="M113" s="36"/>
      <c r="N113" s="36"/>
      <c r="P113" s="35"/>
    </row>
    <row r="114" spans="1:16" ht="12.75" customHeight="1" x14ac:dyDescent="0.2">
      <c r="A114" s="35"/>
      <c r="B114" s="35"/>
      <c r="L114" s="37"/>
      <c r="M114" s="36"/>
      <c r="N114" s="36"/>
      <c r="P114" s="35"/>
    </row>
    <row r="115" spans="1:16" ht="12.75" customHeight="1" x14ac:dyDescent="0.2">
      <c r="A115" s="35"/>
      <c r="B115" s="35"/>
      <c r="L115" s="37"/>
      <c r="M115" s="36"/>
      <c r="N115" s="36"/>
      <c r="P115" s="35"/>
    </row>
    <row r="116" spans="1:16" ht="12.75" customHeight="1" x14ac:dyDescent="0.2">
      <c r="A116" s="35"/>
      <c r="B116" s="35"/>
      <c r="L116" s="37"/>
      <c r="M116" s="36"/>
      <c r="N116" s="36"/>
      <c r="P116" s="35"/>
    </row>
    <row r="117" spans="1:16" ht="12.75" customHeight="1" x14ac:dyDescent="0.2">
      <c r="A117" s="35"/>
      <c r="B117" s="35"/>
      <c r="L117" s="37"/>
      <c r="M117" s="36"/>
      <c r="N117" s="36"/>
      <c r="P117" s="35"/>
    </row>
    <row r="118" spans="1:16" ht="12.75" customHeight="1" x14ac:dyDescent="0.2">
      <c r="A118" s="35"/>
      <c r="B118" s="35"/>
      <c r="L118" s="37"/>
      <c r="M118" s="36"/>
      <c r="N118" s="36"/>
      <c r="P118" s="35"/>
    </row>
    <row r="119" spans="1:16" ht="12.75" customHeight="1" x14ac:dyDescent="0.2">
      <c r="A119" s="35"/>
      <c r="B119" s="35"/>
      <c r="L119" s="37"/>
      <c r="M119" s="36"/>
      <c r="N119" s="36"/>
      <c r="P119" s="35"/>
    </row>
    <row r="120" spans="1:16" ht="12.75" customHeight="1" x14ac:dyDescent="0.2">
      <c r="A120" s="35"/>
      <c r="B120" s="35"/>
      <c r="L120" s="37"/>
      <c r="M120" s="36"/>
      <c r="N120" s="36"/>
      <c r="P120" s="35"/>
    </row>
    <row r="121" spans="1:16" ht="12.75" customHeight="1" x14ac:dyDescent="0.2">
      <c r="A121" s="35"/>
      <c r="B121" s="35"/>
      <c r="L121" s="37"/>
      <c r="M121" s="36"/>
      <c r="N121" s="36"/>
      <c r="P121" s="35"/>
    </row>
    <row r="122" spans="1:16" ht="12.75" customHeight="1" x14ac:dyDescent="0.2">
      <c r="A122" s="35"/>
      <c r="B122" s="35"/>
      <c r="L122" s="37"/>
      <c r="M122" s="36"/>
      <c r="N122" s="36"/>
      <c r="P122" s="35"/>
    </row>
    <row r="123" spans="1:16" ht="12.75" customHeight="1" x14ac:dyDescent="0.2">
      <c r="A123" s="35"/>
      <c r="B123" s="35"/>
      <c r="L123" s="37"/>
      <c r="M123" s="36"/>
      <c r="N123" s="36"/>
      <c r="P123" s="35"/>
    </row>
    <row r="124" spans="1:16" ht="12.75" customHeight="1" x14ac:dyDescent="0.2">
      <c r="A124" s="35"/>
      <c r="B124" s="35"/>
      <c r="L124" s="37"/>
      <c r="M124" s="36"/>
      <c r="N124" s="36"/>
      <c r="P124" s="35"/>
    </row>
    <row r="125" spans="1:16" ht="12.75" customHeight="1" x14ac:dyDescent="0.2">
      <c r="A125" s="35"/>
      <c r="B125" s="35"/>
      <c r="L125" s="37"/>
      <c r="M125" s="36"/>
      <c r="N125" s="36"/>
      <c r="P125" s="35"/>
    </row>
    <row r="126" spans="1:16" ht="12.75" customHeight="1" x14ac:dyDescent="0.2">
      <c r="A126" s="35"/>
      <c r="B126" s="35"/>
      <c r="L126" s="37"/>
      <c r="M126" s="36"/>
      <c r="N126" s="36"/>
      <c r="P126" s="35"/>
    </row>
    <row r="127" spans="1:16" ht="12.75" customHeight="1" x14ac:dyDescent="0.2">
      <c r="A127" s="35"/>
      <c r="B127" s="35"/>
      <c r="L127" s="37"/>
      <c r="M127" s="36"/>
      <c r="N127" s="36"/>
      <c r="P127" s="35"/>
    </row>
    <row r="128" spans="1:16" ht="12.75" customHeight="1" x14ac:dyDescent="0.2">
      <c r="A128" s="35"/>
      <c r="B128" s="35"/>
      <c r="L128" s="37"/>
      <c r="M128" s="36"/>
      <c r="N128" s="36"/>
      <c r="P128" s="35"/>
    </row>
    <row r="129" spans="1:16" ht="12.75" customHeight="1" x14ac:dyDescent="0.2">
      <c r="A129" s="35"/>
      <c r="B129" s="35"/>
      <c r="L129" s="37"/>
      <c r="M129" s="36"/>
      <c r="N129" s="36"/>
      <c r="P129" s="35"/>
    </row>
    <row r="130" spans="1:16" ht="12.75" customHeight="1" x14ac:dyDescent="0.2">
      <c r="A130" s="35"/>
      <c r="B130" s="35"/>
      <c r="L130" s="37"/>
      <c r="M130" s="36"/>
      <c r="N130" s="36"/>
      <c r="P130" s="35"/>
    </row>
    <row r="131" spans="1:16" ht="12.75" customHeight="1" x14ac:dyDescent="0.2">
      <c r="A131" s="35"/>
      <c r="B131" s="35"/>
      <c r="L131" s="37"/>
      <c r="M131" s="36"/>
      <c r="N131" s="36"/>
      <c r="P131" s="35"/>
    </row>
    <row r="132" spans="1:16" ht="12.75" customHeight="1" x14ac:dyDescent="0.2">
      <c r="A132" s="35"/>
      <c r="B132" s="35"/>
      <c r="L132" s="37"/>
      <c r="M132" s="36"/>
      <c r="N132" s="36"/>
      <c r="P132" s="35"/>
    </row>
    <row r="133" spans="1:16" ht="12.75" customHeight="1" x14ac:dyDescent="0.2">
      <c r="A133" s="35"/>
      <c r="B133" s="35"/>
      <c r="L133" s="37"/>
      <c r="M133" s="36"/>
      <c r="N133" s="36"/>
      <c r="P133" s="35"/>
    </row>
    <row r="134" spans="1:16" ht="12.75" customHeight="1" x14ac:dyDescent="0.2">
      <c r="A134" s="35"/>
      <c r="B134" s="35"/>
      <c r="L134" s="37"/>
      <c r="M134" s="36"/>
      <c r="N134" s="36"/>
      <c r="P134" s="35"/>
    </row>
    <row r="135" spans="1:16" ht="12.75" customHeight="1" x14ac:dyDescent="0.2">
      <c r="A135" s="35"/>
      <c r="B135" s="35"/>
      <c r="L135" s="37"/>
      <c r="M135" s="36"/>
      <c r="N135" s="36"/>
      <c r="P135" s="35"/>
    </row>
    <row r="136" spans="1:16" ht="12.75" customHeight="1" x14ac:dyDescent="0.2">
      <c r="A136" s="35"/>
      <c r="B136" s="35"/>
      <c r="L136" s="37"/>
      <c r="M136" s="36"/>
      <c r="N136" s="36"/>
      <c r="P136" s="35"/>
    </row>
    <row r="137" spans="1:16" ht="12.75" customHeight="1" x14ac:dyDescent="0.2">
      <c r="A137" s="35"/>
      <c r="B137" s="35"/>
      <c r="L137" s="37"/>
      <c r="M137" s="36"/>
      <c r="N137" s="36"/>
      <c r="P137" s="35"/>
    </row>
    <row r="138" spans="1:16" ht="12.75" customHeight="1" x14ac:dyDescent="0.2">
      <c r="A138" s="35"/>
      <c r="B138" s="35"/>
      <c r="L138" s="37"/>
      <c r="M138" s="36"/>
      <c r="N138" s="36"/>
      <c r="P138" s="35"/>
    </row>
    <row r="139" spans="1:16" ht="12.75" customHeight="1" x14ac:dyDescent="0.2">
      <c r="A139" s="35"/>
      <c r="B139" s="35"/>
      <c r="L139" s="37"/>
      <c r="M139" s="36"/>
      <c r="N139" s="36"/>
      <c r="P139" s="35"/>
    </row>
    <row r="140" spans="1:16" ht="12.75" customHeight="1" x14ac:dyDescent="0.2">
      <c r="A140" s="35"/>
      <c r="B140" s="35"/>
      <c r="L140" s="37"/>
      <c r="M140" s="36"/>
      <c r="N140" s="36"/>
      <c r="P140" s="35"/>
    </row>
    <row r="141" spans="1:16" ht="12.75" customHeight="1" x14ac:dyDescent="0.2">
      <c r="A141" s="35"/>
      <c r="B141" s="35"/>
      <c r="L141" s="37"/>
      <c r="M141" s="36"/>
      <c r="N141" s="36"/>
      <c r="P141" s="35"/>
    </row>
    <row r="142" spans="1:16" ht="12.75" customHeight="1" x14ac:dyDescent="0.2">
      <c r="A142" s="35"/>
      <c r="B142" s="35"/>
      <c r="L142" s="37"/>
      <c r="M142" s="36"/>
      <c r="N142" s="36"/>
      <c r="P142" s="35"/>
    </row>
    <row r="143" spans="1:16" ht="12.75" customHeight="1" x14ac:dyDescent="0.2">
      <c r="A143" s="35"/>
      <c r="B143" s="35"/>
      <c r="L143" s="37"/>
      <c r="M143" s="36"/>
      <c r="N143" s="36"/>
      <c r="P143" s="35"/>
    </row>
    <row r="144" spans="1:16" ht="12.75" customHeight="1" x14ac:dyDescent="0.2">
      <c r="A144" s="35"/>
      <c r="B144" s="35"/>
      <c r="L144" s="37"/>
      <c r="M144" s="36"/>
      <c r="N144" s="36"/>
      <c r="P144" s="35"/>
    </row>
    <row r="145" spans="1:16" ht="12.75" customHeight="1" x14ac:dyDescent="0.2">
      <c r="A145" s="35"/>
      <c r="B145" s="35"/>
      <c r="L145" s="37"/>
      <c r="M145" s="36"/>
      <c r="N145" s="36"/>
      <c r="P145" s="35"/>
    </row>
    <row r="146" spans="1:16" ht="12.75" customHeight="1" x14ac:dyDescent="0.2">
      <c r="A146" s="35"/>
      <c r="B146" s="35"/>
      <c r="L146" s="37"/>
      <c r="M146" s="36"/>
      <c r="N146" s="36"/>
      <c r="P146" s="35"/>
    </row>
    <row r="147" spans="1:16" ht="12.75" customHeight="1" x14ac:dyDescent="0.2">
      <c r="A147" s="35"/>
      <c r="B147" s="35"/>
      <c r="L147" s="37"/>
      <c r="M147" s="36"/>
      <c r="N147" s="36"/>
      <c r="P147" s="35"/>
    </row>
    <row r="148" spans="1:16" ht="12.75" customHeight="1" x14ac:dyDescent="0.2">
      <c r="A148" s="35"/>
      <c r="B148" s="35"/>
      <c r="L148" s="37"/>
      <c r="M148" s="36"/>
      <c r="N148" s="36"/>
      <c r="P148" s="35"/>
    </row>
    <row r="149" spans="1:16" ht="12.75" customHeight="1" x14ac:dyDescent="0.2">
      <c r="A149" s="35"/>
      <c r="B149" s="35"/>
      <c r="L149" s="37"/>
      <c r="M149" s="36"/>
      <c r="N149" s="36"/>
      <c r="P149" s="35"/>
    </row>
    <row r="150" spans="1:16" ht="12.75" customHeight="1" x14ac:dyDescent="0.2">
      <c r="A150" s="35"/>
      <c r="B150" s="35"/>
      <c r="L150" s="37"/>
      <c r="M150" s="36"/>
      <c r="N150" s="36"/>
      <c r="P150" s="35"/>
    </row>
    <row r="151" spans="1:16" ht="12.75" customHeight="1" x14ac:dyDescent="0.2">
      <c r="A151" s="35"/>
      <c r="B151" s="35"/>
      <c r="L151" s="37"/>
      <c r="M151" s="36"/>
      <c r="N151" s="36"/>
      <c r="P151" s="35"/>
    </row>
    <row r="152" spans="1:16" ht="12.75" customHeight="1" x14ac:dyDescent="0.2">
      <c r="A152" s="35"/>
      <c r="B152" s="35"/>
      <c r="L152" s="37"/>
      <c r="M152" s="36"/>
      <c r="N152" s="36"/>
      <c r="P152" s="35"/>
    </row>
    <row r="153" spans="1:16" ht="12.75" customHeight="1" x14ac:dyDescent="0.2">
      <c r="A153" s="35"/>
      <c r="B153" s="35"/>
      <c r="L153" s="37"/>
      <c r="M153" s="36"/>
      <c r="N153" s="36"/>
      <c r="P153" s="35"/>
    </row>
    <row r="154" spans="1:16" ht="12.75" customHeight="1" x14ac:dyDescent="0.2">
      <c r="A154" s="35"/>
      <c r="B154" s="35"/>
      <c r="L154" s="37"/>
      <c r="M154" s="36"/>
      <c r="N154" s="36"/>
      <c r="P154" s="35"/>
    </row>
    <row r="155" spans="1:16" ht="12.75" customHeight="1" x14ac:dyDescent="0.2">
      <c r="A155" s="35"/>
      <c r="B155" s="35"/>
      <c r="L155" s="37"/>
      <c r="M155" s="36"/>
      <c r="N155" s="36"/>
      <c r="P155" s="35"/>
    </row>
    <row r="156" spans="1:16" ht="12.75" customHeight="1" x14ac:dyDescent="0.2">
      <c r="A156" s="35"/>
      <c r="B156" s="35"/>
      <c r="L156" s="37"/>
      <c r="M156" s="36"/>
      <c r="N156" s="36"/>
      <c r="P156" s="35"/>
    </row>
    <row r="157" spans="1:16" ht="12.75" customHeight="1" x14ac:dyDescent="0.2">
      <c r="A157" s="35"/>
      <c r="B157" s="35"/>
      <c r="L157" s="37"/>
      <c r="M157" s="36"/>
      <c r="N157" s="36"/>
      <c r="P157" s="35"/>
    </row>
    <row r="158" spans="1:16" ht="12.75" customHeight="1" x14ac:dyDescent="0.2">
      <c r="A158" s="35"/>
      <c r="B158" s="35"/>
      <c r="L158" s="37"/>
      <c r="M158" s="36"/>
      <c r="N158" s="36"/>
      <c r="P158" s="35"/>
    </row>
    <row r="159" spans="1:16" ht="12.75" customHeight="1" x14ac:dyDescent="0.2">
      <c r="A159" s="35"/>
      <c r="B159" s="35"/>
      <c r="L159" s="37"/>
      <c r="M159" s="36"/>
      <c r="N159" s="36"/>
      <c r="P159" s="35"/>
    </row>
    <row r="160" spans="1:16" ht="12.75" customHeight="1" x14ac:dyDescent="0.2">
      <c r="A160" s="35"/>
      <c r="B160" s="35"/>
      <c r="L160" s="37"/>
      <c r="M160" s="36"/>
      <c r="N160" s="36"/>
      <c r="P160" s="35"/>
    </row>
    <row r="161" spans="1:16" ht="12.75" customHeight="1" x14ac:dyDescent="0.2">
      <c r="A161" s="35"/>
      <c r="B161" s="35"/>
      <c r="L161" s="37"/>
      <c r="M161" s="36"/>
      <c r="N161" s="36"/>
      <c r="P161" s="35"/>
    </row>
    <row r="162" spans="1:16" ht="12.75" customHeight="1" x14ac:dyDescent="0.2">
      <c r="A162" s="35"/>
      <c r="B162" s="35"/>
      <c r="L162" s="37"/>
      <c r="M162" s="36"/>
      <c r="N162" s="36"/>
      <c r="P162" s="35"/>
    </row>
    <row r="163" spans="1:16" ht="12.75" customHeight="1" x14ac:dyDescent="0.2">
      <c r="A163" s="35"/>
      <c r="B163" s="35"/>
      <c r="L163" s="37"/>
      <c r="M163" s="36"/>
      <c r="N163" s="36"/>
      <c r="P163" s="35"/>
    </row>
    <row r="164" spans="1:16" ht="12.75" customHeight="1" x14ac:dyDescent="0.2">
      <c r="A164" s="35"/>
      <c r="B164" s="35"/>
      <c r="L164" s="37"/>
      <c r="M164" s="36"/>
      <c r="N164" s="36"/>
      <c r="P164" s="35"/>
    </row>
    <row r="165" spans="1:16" ht="12.75" customHeight="1" x14ac:dyDescent="0.2">
      <c r="A165" s="35"/>
      <c r="B165" s="35"/>
      <c r="L165" s="37"/>
      <c r="M165" s="36"/>
      <c r="N165" s="36"/>
      <c r="P165" s="35"/>
    </row>
    <row r="166" spans="1:16" ht="12.75" customHeight="1" x14ac:dyDescent="0.2">
      <c r="A166" s="35"/>
      <c r="B166" s="35"/>
      <c r="L166" s="37"/>
      <c r="M166" s="36"/>
      <c r="N166" s="36"/>
      <c r="P166" s="35"/>
    </row>
    <row r="167" spans="1:16" ht="12.75" customHeight="1" x14ac:dyDescent="0.2">
      <c r="A167" s="35"/>
      <c r="B167" s="35"/>
      <c r="L167" s="37"/>
      <c r="M167" s="36"/>
      <c r="N167" s="36"/>
      <c r="P167" s="35"/>
    </row>
    <row r="168" spans="1:16" ht="12.75" customHeight="1" x14ac:dyDescent="0.2">
      <c r="A168" s="35"/>
      <c r="B168" s="35"/>
      <c r="L168" s="37"/>
      <c r="M168" s="36"/>
      <c r="N168" s="36"/>
      <c r="P168" s="35"/>
    </row>
    <row r="169" spans="1:16" ht="12.75" customHeight="1" x14ac:dyDescent="0.2">
      <c r="A169" s="35"/>
      <c r="B169" s="35"/>
      <c r="L169" s="37"/>
      <c r="M169" s="36"/>
      <c r="N169" s="36"/>
      <c r="P169" s="35"/>
    </row>
    <row r="170" spans="1:16" ht="12.75" customHeight="1" x14ac:dyDescent="0.2">
      <c r="A170" s="35"/>
      <c r="B170" s="35"/>
      <c r="L170" s="37"/>
      <c r="M170" s="36"/>
      <c r="N170" s="36"/>
      <c r="P170" s="35"/>
    </row>
    <row r="171" spans="1:16" ht="12.75" customHeight="1" x14ac:dyDescent="0.2">
      <c r="A171" s="35"/>
      <c r="B171" s="35"/>
      <c r="L171" s="37"/>
      <c r="M171" s="36"/>
      <c r="N171" s="36"/>
      <c r="P171" s="35"/>
    </row>
    <row r="172" spans="1:16" ht="12.75" customHeight="1" x14ac:dyDescent="0.2">
      <c r="A172" s="35"/>
      <c r="B172" s="35"/>
      <c r="L172" s="37"/>
      <c r="M172" s="36"/>
      <c r="N172" s="36"/>
      <c r="P172" s="35"/>
    </row>
    <row r="173" spans="1:16" ht="12.75" customHeight="1" x14ac:dyDescent="0.2">
      <c r="A173" s="35"/>
      <c r="B173" s="35"/>
      <c r="L173" s="37"/>
      <c r="M173" s="36"/>
      <c r="N173" s="36"/>
      <c r="P173" s="35"/>
    </row>
    <row r="174" spans="1:16" ht="12.75" customHeight="1" x14ac:dyDescent="0.2">
      <c r="A174" s="35"/>
      <c r="B174" s="35"/>
      <c r="L174" s="37"/>
      <c r="M174" s="36"/>
      <c r="N174" s="36"/>
      <c r="P174" s="35"/>
    </row>
    <row r="175" spans="1:16" ht="12.75" customHeight="1" x14ac:dyDescent="0.2">
      <c r="A175" s="35"/>
      <c r="B175" s="35"/>
      <c r="L175" s="37"/>
      <c r="M175" s="36"/>
      <c r="N175" s="36"/>
      <c r="P175" s="35"/>
    </row>
    <row r="176" spans="1:16" ht="12.75" customHeight="1" x14ac:dyDescent="0.2">
      <c r="A176" s="35"/>
      <c r="B176" s="35"/>
      <c r="L176" s="37"/>
      <c r="M176" s="36"/>
      <c r="N176" s="36"/>
      <c r="P176" s="35"/>
    </row>
    <row r="177" spans="1:16" ht="12.75" customHeight="1" x14ac:dyDescent="0.2">
      <c r="A177" s="35"/>
      <c r="B177" s="35"/>
      <c r="L177" s="37"/>
      <c r="M177" s="36"/>
      <c r="N177" s="36"/>
      <c r="P177" s="35"/>
    </row>
    <row r="178" spans="1:16" ht="12.75" customHeight="1" x14ac:dyDescent="0.2">
      <c r="A178" s="35"/>
      <c r="B178" s="35"/>
      <c r="L178" s="37"/>
      <c r="M178" s="36"/>
      <c r="N178" s="36"/>
      <c r="P178" s="35"/>
    </row>
    <row r="179" spans="1:16" ht="12.75" customHeight="1" x14ac:dyDescent="0.2">
      <c r="A179" s="35"/>
      <c r="B179" s="35"/>
      <c r="L179" s="37"/>
      <c r="M179" s="36"/>
      <c r="N179" s="36"/>
      <c r="P179" s="35"/>
    </row>
    <row r="180" spans="1:16" ht="12.75" customHeight="1" x14ac:dyDescent="0.2">
      <c r="A180" s="35"/>
      <c r="B180" s="35"/>
      <c r="L180" s="37"/>
      <c r="M180" s="36"/>
      <c r="N180" s="36"/>
      <c r="P180" s="35"/>
    </row>
    <row r="181" spans="1:16" ht="12.75" customHeight="1" x14ac:dyDescent="0.2">
      <c r="A181" s="35"/>
      <c r="B181" s="35"/>
      <c r="L181" s="37"/>
      <c r="M181" s="36"/>
      <c r="N181" s="36"/>
      <c r="P181" s="35"/>
    </row>
    <row r="182" spans="1:16" ht="12.75" customHeight="1" x14ac:dyDescent="0.2">
      <c r="A182" s="35"/>
      <c r="B182" s="35"/>
      <c r="L182" s="37"/>
      <c r="M182" s="36"/>
      <c r="N182" s="36"/>
      <c r="P182" s="35"/>
    </row>
    <row r="183" spans="1:16" ht="12.75" customHeight="1" x14ac:dyDescent="0.2">
      <c r="A183" s="35"/>
      <c r="B183" s="35"/>
      <c r="L183" s="37"/>
      <c r="M183" s="36"/>
      <c r="N183" s="36"/>
      <c r="P183" s="35"/>
    </row>
    <row r="184" spans="1:16" ht="12.75" customHeight="1" x14ac:dyDescent="0.2">
      <c r="A184" s="35"/>
      <c r="B184" s="35"/>
      <c r="L184" s="37"/>
      <c r="M184" s="36"/>
      <c r="N184" s="36"/>
      <c r="P184" s="35"/>
    </row>
    <row r="185" spans="1:16" ht="12.75" customHeight="1" x14ac:dyDescent="0.2">
      <c r="A185" s="35"/>
      <c r="B185" s="35"/>
      <c r="L185" s="37"/>
      <c r="M185" s="36"/>
      <c r="N185" s="36"/>
      <c r="P185" s="35"/>
    </row>
    <row r="186" spans="1:16" ht="12.75" customHeight="1" x14ac:dyDescent="0.2">
      <c r="A186" s="35"/>
      <c r="B186" s="35"/>
      <c r="L186" s="37"/>
      <c r="M186" s="36"/>
      <c r="N186" s="36"/>
      <c r="P186" s="35"/>
    </row>
    <row r="187" spans="1:16" ht="12.75" customHeight="1" x14ac:dyDescent="0.2">
      <c r="A187" s="35"/>
      <c r="B187" s="35"/>
      <c r="L187" s="37"/>
      <c r="M187" s="36"/>
      <c r="N187" s="36"/>
      <c r="P187" s="35"/>
    </row>
    <row r="188" spans="1:16" ht="12.75" customHeight="1" x14ac:dyDescent="0.2">
      <c r="A188" s="35"/>
      <c r="B188" s="35"/>
      <c r="L188" s="37"/>
      <c r="M188" s="36"/>
      <c r="N188" s="36"/>
      <c r="P188" s="35"/>
    </row>
    <row r="189" spans="1:16" ht="12.75" customHeight="1" x14ac:dyDescent="0.2">
      <c r="A189" s="35"/>
      <c r="B189" s="35"/>
      <c r="L189" s="37"/>
      <c r="M189" s="36"/>
      <c r="N189" s="36"/>
      <c r="P189" s="35"/>
    </row>
    <row r="190" spans="1:16" ht="12.75" customHeight="1" x14ac:dyDescent="0.2">
      <c r="A190" s="35"/>
      <c r="B190" s="35"/>
      <c r="L190" s="37"/>
      <c r="M190" s="36"/>
      <c r="N190" s="36"/>
      <c r="P190" s="35"/>
    </row>
    <row r="191" spans="1:16" ht="12.75" customHeight="1" x14ac:dyDescent="0.2">
      <c r="A191" s="35"/>
      <c r="B191" s="35"/>
      <c r="L191" s="37"/>
      <c r="M191" s="36"/>
      <c r="N191" s="36"/>
      <c r="P191" s="35"/>
    </row>
    <row r="192" spans="1:16" ht="12.75" customHeight="1" x14ac:dyDescent="0.2">
      <c r="A192" s="35"/>
      <c r="B192" s="35"/>
      <c r="L192" s="37"/>
      <c r="M192" s="36"/>
      <c r="N192" s="36"/>
      <c r="P192" s="35"/>
    </row>
    <row r="193" spans="1:16" ht="12.75" customHeight="1" x14ac:dyDescent="0.2">
      <c r="A193" s="35"/>
      <c r="B193" s="35"/>
      <c r="L193" s="37"/>
      <c r="M193" s="36"/>
      <c r="N193" s="36"/>
      <c r="P193" s="35"/>
    </row>
    <row r="194" spans="1:16" ht="12.75" customHeight="1" x14ac:dyDescent="0.2">
      <c r="A194" s="35"/>
      <c r="B194" s="35"/>
      <c r="L194" s="37"/>
      <c r="M194" s="36"/>
      <c r="N194" s="36"/>
      <c r="P194" s="35"/>
    </row>
    <row r="195" spans="1:16" ht="12.75" customHeight="1" x14ac:dyDescent="0.2">
      <c r="A195" s="35"/>
      <c r="B195" s="35"/>
      <c r="L195" s="37"/>
      <c r="M195" s="36"/>
      <c r="N195" s="36"/>
      <c r="P195" s="35"/>
    </row>
    <row r="196" spans="1:16" ht="12.75" customHeight="1" x14ac:dyDescent="0.2">
      <c r="A196" s="35"/>
      <c r="B196" s="35"/>
      <c r="L196" s="37"/>
      <c r="M196" s="36"/>
      <c r="N196" s="36"/>
      <c r="P196" s="35"/>
    </row>
    <row r="197" spans="1:16" ht="12.75" customHeight="1" x14ac:dyDescent="0.2">
      <c r="A197" s="35"/>
      <c r="B197" s="35"/>
      <c r="L197" s="37"/>
      <c r="M197" s="36"/>
      <c r="N197" s="36"/>
      <c r="P197" s="35"/>
    </row>
    <row r="198" spans="1:16" ht="12.75" customHeight="1" x14ac:dyDescent="0.2">
      <c r="A198" s="35"/>
      <c r="B198" s="35"/>
      <c r="L198" s="37"/>
      <c r="M198" s="36"/>
      <c r="N198" s="36"/>
      <c r="P198" s="35"/>
    </row>
    <row r="199" spans="1:16" ht="12.75" customHeight="1" x14ac:dyDescent="0.2">
      <c r="A199" s="35"/>
      <c r="B199" s="35"/>
      <c r="L199" s="37"/>
      <c r="M199" s="36"/>
      <c r="N199" s="36"/>
      <c r="P199" s="35"/>
    </row>
    <row r="200" spans="1:16" ht="12.75" customHeight="1" x14ac:dyDescent="0.2">
      <c r="A200" s="35"/>
      <c r="B200" s="35"/>
      <c r="L200" s="37"/>
      <c r="M200" s="36"/>
      <c r="N200" s="36"/>
      <c r="P200" s="35"/>
    </row>
    <row r="201" spans="1:16" ht="12.75" customHeight="1" x14ac:dyDescent="0.2">
      <c r="A201" s="35"/>
      <c r="B201" s="35"/>
      <c r="L201" s="37"/>
      <c r="M201" s="36"/>
      <c r="N201" s="36"/>
      <c r="P201" s="35"/>
    </row>
    <row r="202" spans="1:16" ht="12.75" customHeight="1" x14ac:dyDescent="0.2">
      <c r="A202" s="35"/>
      <c r="B202" s="35"/>
      <c r="L202" s="37"/>
      <c r="M202" s="36"/>
      <c r="N202" s="36"/>
      <c r="P202" s="35"/>
    </row>
    <row r="203" spans="1:16" ht="12.75" customHeight="1" x14ac:dyDescent="0.2">
      <c r="A203" s="35"/>
      <c r="B203" s="35"/>
      <c r="L203" s="37"/>
      <c r="M203" s="36"/>
      <c r="N203" s="36"/>
      <c r="P203" s="35"/>
    </row>
    <row r="204" spans="1:16" ht="12.75" customHeight="1" x14ac:dyDescent="0.2">
      <c r="A204" s="35"/>
      <c r="B204" s="35"/>
      <c r="L204" s="37"/>
      <c r="M204" s="36"/>
      <c r="N204" s="36"/>
      <c r="P204" s="35"/>
    </row>
    <row r="205" spans="1:16" ht="12.75" customHeight="1" x14ac:dyDescent="0.2">
      <c r="A205" s="35"/>
      <c r="B205" s="35"/>
      <c r="L205" s="37"/>
      <c r="M205" s="36"/>
      <c r="N205" s="36"/>
      <c r="P205" s="35"/>
    </row>
    <row r="206" spans="1:16" ht="12.75" customHeight="1" x14ac:dyDescent="0.2">
      <c r="A206" s="35"/>
      <c r="B206" s="35"/>
      <c r="L206" s="37"/>
      <c r="M206" s="36"/>
      <c r="N206" s="36"/>
      <c r="P206" s="35"/>
    </row>
    <row r="207" spans="1:16" ht="12.75" customHeight="1" x14ac:dyDescent="0.2">
      <c r="A207" s="35"/>
      <c r="B207" s="35"/>
      <c r="L207" s="37"/>
      <c r="M207" s="36"/>
      <c r="N207" s="36"/>
      <c r="P207" s="35"/>
    </row>
    <row r="208" spans="1:16" ht="12.75" customHeight="1" x14ac:dyDescent="0.2">
      <c r="A208" s="35"/>
      <c r="B208" s="35"/>
      <c r="L208" s="37"/>
      <c r="M208" s="36"/>
      <c r="N208" s="36"/>
      <c r="P208" s="35"/>
    </row>
    <row r="209" spans="1:16" ht="12.75" customHeight="1" x14ac:dyDescent="0.2">
      <c r="A209" s="35"/>
      <c r="B209" s="35"/>
      <c r="L209" s="37"/>
      <c r="M209" s="36"/>
      <c r="N209" s="36"/>
      <c r="P209" s="35"/>
    </row>
    <row r="210" spans="1:16" ht="12.75" customHeight="1" x14ac:dyDescent="0.2">
      <c r="A210" s="35"/>
      <c r="B210" s="35"/>
      <c r="L210" s="37"/>
      <c r="M210" s="36"/>
      <c r="N210" s="36"/>
      <c r="P210" s="35"/>
    </row>
    <row r="211" spans="1:16" ht="12.75" customHeight="1" x14ac:dyDescent="0.2">
      <c r="A211" s="35"/>
      <c r="B211" s="35"/>
      <c r="L211" s="37"/>
      <c r="M211" s="36"/>
      <c r="N211" s="36"/>
      <c r="P211" s="35"/>
    </row>
    <row r="212" spans="1:16" ht="12.75" customHeight="1" x14ac:dyDescent="0.2">
      <c r="A212" s="35"/>
      <c r="B212" s="35"/>
      <c r="L212" s="37"/>
      <c r="M212" s="36"/>
      <c r="N212" s="36"/>
      <c r="P212" s="35"/>
    </row>
    <row r="213" spans="1:16" ht="12.75" customHeight="1" x14ac:dyDescent="0.2">
      <c r="A213" s="35"/>
      <c r="B213" s="35"/>
      <c r="L213" s="37"/>
      <c r="M213" s="36"/>
      <c r="N213" s="36"/>
      <c r="P213" s="35"/>
    </row>
    <row r="214" spans="1:16" ht="12.75" customHeight="1" x14ac:dyDescent="0.2">
      <c r="A214" s="35"/>
      <c r="B214" s="35"/>
      <c r="L214" s="37"/>
      <c r="M214" s="36"/>
      <c r="N214" s="36"/>
      <c r="P214" s="35"/>
    </row>
    <row r="215" spans="1:16" ht="12.75" customHeight="1" x14ac:dyDescent="0.2">
      <c r="A215" s="35"/>
      <c r="B215" s="35"/>
      <c r="L215" s="37"/>
      <c r="M215" s="36"/>
      <c r="N215" s="36"/>
      <c r="P215" s="35"/>
    </row>
    <row r="216" spans="1:16" ht="12.75" customHeight="1" x14ac:dyDescent="0.2">
      <c r="A216" s="35"/>
      <c r="B216" s="35"/>
      <c r="L216" s="37"/>
      <c r="M216" s="36"/>
      <c r="N216" s="36"/>
      <c r="P216" s="35"/>
    </row>
    <row r="217" spans="1:16" ht="12.75" customHeight="1" x14ac:dyDescent="0.2">
      <c r="A217" s="35"/>
      <c r="B217" s="35"/>
      <c r="L217" s="37"/>
      <c r="M217" s="36"/>
      <c r="N217" s="36"/>
      <c r="P217" s="35"/>
    </row>
    <row r="218" spans="1:16" ht="12.75" customHeight="1" x14ac:dyDescent="0.2">
      <c r="A218" s="35"/>
      <c r="B218" s="35"/>
      <c r="L218" s="37"/>
      <c r="M218" s="36"/>
      <c r="N218" s="36"/>
      <c r="P218" s="35"/>
    </row>
    <row r="219" spans="1:16" ht="12.75" customHeight="1" x14ac:dyDescent="0.2">
      <c r="A219" s="35"/>
      <c r="B219" s="35"/>
      <c r="L219" s="37"/>
      <c r="M219" s="36"/>
      <c r="N219" s="36"/>
      <c r="P219" s="35"/>
    </row>
    <row r="220" spans="1:16" ht="12.75" customHeight="1" x14ac:dyDescent="0.2">
      <c r="A220" s="35"/>
      <c r="B220" s="35"/>
      <c r="L220" s="37"/>
      <c r="M220" s="36"/>
      <c r="N220" s="36"/>
      <c r="P220" s="35"/>
    </row>
    <row r="221" spans="1:16" ht="12.75" customHeight="1" x14ac:dyDescent="0.2">
      <c r="A221" s="35"/>
      <c r="B221" s="35"/>
      <c r="L221" s="37"/>
      <c r="M221" s="36"/>
      <c r="N221" s="36"/>
      <c r="P221" s="35"/>
    </row>
    <row r="222" spans="1:16" ht="12.75" customHeight="1" x14ac:dyDescent="0.2">
      <c r="A222" s="35"/>
      <c r="B222" s="35"/>
      <c r="L222" s="37"/>
      <c r="M222" s="36"/>
      <c r="N222" s="36"/>
      <c r="P222" s="35"/>
    </row>
    <row r="223" spans="1:16" ht="12.75" customHeight="1" x14ac:dyDescent="0.2">
      <c r="A223" s="35"/>
      <c r="B223" s="35"/>
      <c r="L223" s="37"/>
      <c r="M223" s="36"/>
      <c r="N223" s="36"/>
      <c r="P223" s="35"/>
    </row>
    <row r="224" spans="1:16" ht="12.75" customHeight="1" x14ac:dyDescent="0.2">
      <c r="A224" s="35"/>
      <c r="B224" s="35"/>
      <c r="L224" s="37"/>
      <c r="M224" s="36"/>
      <c r="N224" s="36"/>
      <c r="P224" s="35"/>
    </row>
    <row r="225" spans="1:16" ht="12.75" customHeight="1" x14ac:dyDescent="0.2">
      <c r="A225" s="35"/>
      <c r="B225" s="35"/>
      <c r="L225" s="37"/>
      <c r="M225" s="36"/>
      <c r="N225" s="36"/>
      <c r="P225" s="35"/>
    </row>
    <row r="226" spans="1:16" ht="12.75" customHeight="1" x14ac:dyDescent="0.2">
      <c r="A226" s="35"/>
      <c r="B226" s="35"/>
      <c r="L226" s="37"/>
      <c r="M226" s="36"/>
      <c r="N226" s="36"/>
      <c r="P226" s="35"/>
    </row>
    <row r="227" spans="1:16" ht="12.75" customHeight="1" x14ac:dyDescent="0.2">
      <c r="A227" s="35"/>
      <c r="B227" s="35"/>
      <c r="L227" s="37"/>
      <c r="M227" s="36"/>
      <c r="N227" s="36"/>
      <c r="P227" s="35"/>
    </row>
    <row r="228" spans="1:16" ht="12.75" customHeight="1" x14ac:dyDescent="0.2">
      <c r="A228" s="35"/>
      <c r="B228" s="35"/>
      <c r="L228" s="37"/>
      <c r="M228" s="36"/>
      <c r="N228" s="36"/>
      <c r="P228" s="35"/>
    </row>
    <row r="229" spans="1:16" ht="12.75" customHeight="1" x14ac:dyDescent="0.2">
      <c r="A229" s="35"/>
      <c r="B229" s="35"/>
      <c r="L229" s="37"/>
      <c r="M229" s="36"/>
      <c r="N229" s="36"/>
      <c r="P229" s="35"/>
    </row>
    <row r="230" spans="1:16" ht="12.75" customHeight="1" x14ac:dyDescent="0.2">
      <c r="A230" s="35"/>
      <c r="B230" s="35"/>
      <c r="L230" s="37"/>
      <c r="M230" s="36"/>
      <c r="N230" s="36"/>
      <c r="P230" s="35"/>
    </row>
    <row r="231" spans="1:16" ht="12.75" customHeight="1" x14ac:dyDescent="0.2">
      <c r="A231" s="35"/>
      <c r="B231" s="35"/>
      <c r="L231" s="37"/>
      <c r="M231" s="36"/>
      <c r="N231" s="36"/>
      <c r="P231" s="35"/>
    </row>
    <row r="232" spans="1:16" ht="12.75" customHeight="1" x14ac:dyDescent="0.2">
      <c r="A232" s="35"/>
      <c r="B232" s="35"/>
      <c r="L232" s="37"/>
      <c r="M232" s="36"/>
      <c r="N232" s="36"/>
      <c r="P232" s="35"/>
    </row>
    <row r="233" spans="1:16" ht="12.75" customHeight="1" x14ac:dyDescent="0.2">
      <c r="A233" s="35"/>
      <c r="B233" s="35"/>
      <c r="L233" s="37"/>
      <c r="M233" s="36"/>
      <c r="N233" s="36"/>
      <c r="P233" s="35"/>
    </row>
    <row r="234" spans="1:16" ht="12.75" customHeight="1" x14ac:dyDescent="0.2">
      <c r="A234" s="35"/>
      <c r="B234" s="35"/>
      <c r="L234" s="37"/>
      <c r="M234" s="36"/>
      <c r="N234" s="36"/>
      <c r="P234" s="35"/>
    </row>
    <row r="235" spans="1:16" ht="12.75" customHeight="1" x14ac:dyDescent="0.2">
      <c r="A235" s="35"/>
      <c r="B235" s="35"/>
      <c r="L235" s="37"/>
      <c r="M235" s="36"/>
      <c r="N235" s="36"/>
      <c r="P235" s="35"/>
    </row>
    <row r="236" spans="1:16" ht="12.75" customHeight="1" x14ac:dyDescent="0.2">
      <c r="A236" s="35"/>
      <c r="B236" s="35"/>
      <c r="L236" s="37"/>
      <c r="M236" s="36"/>
      <c r="N236" s="36"/>
      <c r="P236" s="35"/>
    </row>
    <row r="237" spans="1:16" ht="12.75" customHeight="1" x14ac:dyDescent="0.2">
      <c r="A237" s="35"/>
      <c r="B237" s="35"/>
      <c r="L237" s="37"/>
      <c r="M237" s="36"/>
      <c r="N237" s="36"/>
      <c r="P237" s="35"/>
    </row>
    <row r="238" spans="1:16" ht="12.75" customHeight="1" x14ac:dyDescent="0.2">
      <c r="A238" s="35"/>
      <c r="B238" s="35"/>
      <c r="L238" s="37"/>
      <c r="M238" s="36"/>
      <c r="N238" s="36"/>
      <c r="P238" s="35"/>
    </row>
    <row r="239" spans="1:16" ht="12.75" customHeight="1" x14ac:dyDescent="0.2">
      <c r="A239" s="35"/>
      <c r="B239" s="35"/>
      <c r="L239" s="37"/>
      <c r="M239" s="36"/>
      <c r="N239" s="36"/>
      <c r="P239" s="35"/>
    </row>
    <row r="240" spans="1:16" ht="12.75" customHeight="1" x14ac:dyDescent="0.2">
      <c r="A240" s="35"/>
      <c r="B240" s="35"/>
      <c r="L240" s="37"/>
      <c r="M240" s="36"/>
      <c r="N240" s="36"/>
      <c r="P240" s="35"/>
    </row>
    <row r="241" spans="1:16" ht="12.75" customHeight="1" x14ac:dyDescent="0.2">
      <c r="A241" s="35"/>
      <c r="B241" s="35"/>
      <c r="L241" s="37"/>
      <c r="M241" s="36"/>
      <c r="N241" s="36"/>
      <c r="P241" s="35"/>
    </row>
    <row r="242" spans="1:16" ht="12.75" customHeight="1" x14ac:dyDescent="0.2">
      <c r="A242" s="35"/>
      <c r="B242" s="35"/>
      <c r="L242" s="37"/>
      <c r="M242" s="36"/>
      <c r="N242" s="36"/>
      <c r="P242" s="35"/>
    </row>
    <row r="243" spans="1:16" ht="12.75" customHeight="1" x14ac:dyDescent="0.2">
      <c r="A243" s="35"/>
      <c r="B243" s="35"/>
      <c r="L243" s="37"/>
      <c r="M243" s="36"/>
      <c r="N243" s="36"/>
      <c r="P243" s="35"/>
    </row>
    <row r="244" spans="1:16" ht="12.75" customHeight="1" x14ac:dyDescent="0.2">
      <c r="A244" s="35"/>
      <c r="B244" s="35"/>
      <c r="L244" s="37"/>
      <c r="M244" s="36"/>
      <c r="N244" s="36"/>
      <c r="P244" s="35"/>
    </row>
    <row r="245" spans="1:16" ht="12.75" customHeight="1" x14ac:dyDescent="0.2">
      <c r="A245" s="35"/>
      <c r="B245" s="35"/>
      <c r="L245" s="37"/>
      <c r="M245" s="36"/>
      <c r="N245" s="36"/>
      <c r="P245" s="35"/>
    </row>
    <row r="246" spans="1:16" ht="12.75" customHeight="1" x14ac:dyDescent="0.2">
      <c r="A246" s="35"/>
      <c r="B246" s="35"/>
      <c r="L246" s="37"/>
      <c r="M246" s="36"/>
      <c r="N246" s="36"/>
      <c r="P246" s="35"/>
    </row>
    <row r="247" spans="1:16" ht="12.75" customHeight="1" x14ac:dyDescent="0.2">
      <c r="A247" s="35"/>
      <c r="B247" s="35"/>
      <c r="L247" s="37"/>
      <c r="M247" s="36"/>
      <c r="N247" s="36"/>
      <c r="P247" s="35"/>
    </row>
    <row r="248" spans="1:16" ht="12.75" customHeight="1" x14ac:dyDescent="0.2">
      <c r="A248" s="35"/>
      <c r="B248" s="35"/>
      <c r="L248" s="37"/>
      <c r="M248" s="36"/>
      <c r="N248" s="36"/>
      <c r="P248" s="35"/>
    </row>
    <row r="249" spans="1:16" ht="12.75" customHeight="1" x14ac:dyDescent="0.2">
      <c r="A249" s="35"/>
      <c r="B249" s="35"/>
      <c r="L249" s="37"/>
      <c r="M249" s="36"/>
      <c r="N249" s="36"/>
      <c r="P249" s="35"/>
    </row>
    <row r="250" spans="1:16" ht="12.75" customHeight="1" x14ac:dyDescent="0.2">
      <c r="A250" s="35"/>
      <c r="B250" s="35"/>
      <c r="L250" s="37"/>
      <c r="M250" s="36"/>
      <c r="N250" s="36"/>
      <c r="P250" s="35"/>
    </row>
    <row r="251" spans="1:16" ht="12.75" customHeight="1" x14ac:dyDescent="0.2">
      <c r="A251" s="35"/>
      <c r="B251" s="35"/>
      <c r="L251" s="37"/>
      <c r="M251" s="36"/>
      <c r="N251" s="36"/>
      <c r="P251" s="35"/>
    </row>
    <row r="252" spans="1:16" ht="12.75" customHeight="1" x14ac:dyDescent="0.2">
      <c r="A252" s="35"/>
      <c r="B252" s="35"/>
      <c r="L252" s="37"/>
      <c r="M252" s="36"/>
      <c r="N252" s="36"/>
      <c r="P252" s="35"/>
    </row>
    <row r="253" spans="1:16" ht="12.75" customHeight="1" x14ac:dyDescent="0.2">
      <c r="A253" s="35"/>
      <c r="B253" s="35"/>
      <c r="L253" s="37"/>
      <c r="M253" s="36"/>
      <c r="N253" s="36"/>
      <c r="P253" s="35"/>
    </row>
    <row r="254" spans="1:16" ht="12.75" customHeight="1" x14ac:dyDescent="0.2">
      <c r="A254" s="35"/>
      <c r="B254" s="35"/>
      <c r="L254" s="37"/>
      <c r="M254" s="36"/>
      <c r="N254" s="36"/>
      <c r="P254" s="35"/>
    </row>
    <row r="255" spans="1:16" ht="12.75" customHeight="1" x14ac:dyDescent="0.2">
      <c r="A255" s="35"/>
      <c r="B255" s="35"/>
      <c r="L255" s="37"/>
      <c r="M255" s="36"/>
      <c r="N255" s="36"/>
      <c r="P255" s="35"/>
    </row>
    <row r="256" spans="1:16" ht="12.75" customHeight="1" x14ac:dyDescent="0.2">
      <c r="A256" s="35"/>
      <c r="B256" s="35"/>
      <c r="L256" s="37"/>
      <c r="M256" s="36"/>
      <c r="N256" s="36"/>
      <c r="P256" s="35"/>
    </row>
    <row r="257" spans="1:16" ht="12.75" customHeight="1" x14ac:dyDescent="0.2">
      <c r="A257" s="35"/>
      <c r="B257" s="35"/>
      <c r="L257" s="37"/>
      <c r="M257" s="36"/>
      <c r="N257" s="36"/>
      <c r="P257" s="35"/>
    </row>
    <row r="258" spans="1:16" ht="12.75" customHeight="1" x14ac:dyDescent="0.2">
      <c r="A258" s="35"/>
      <c r="B258" s="35"/>
      <c r="L258" s="37"/>
      <c r="M258" s="36"/>
      <c r="N258" s="36"/>
      <c r="P258" s="35"/>
    </row>
    <row r="259" spans="1:16" ht="12.75" customHeight="1" x14ac:dyDescent="0.2">
      <c r="A259" s="35"/>
      <c r="B259" s="35"/>
      <c r="L259" s="37"/>
      <c r="M259" s="36"/>
      <c r="N259" s="36"/>
      <c r="P259" s="35"/>
    </row>
    <row r="260" spans="1:16" ht="12.75" customHeight="1" x14ac:dyDescent="0.2">
      <c r="A260" s="35"/>
      <c r="B260" s="35"/>
      <c r="L260" s="37"/>
      <c r="M260" s="36"/>
      <c r="N260" s="36"/>
      <c r="P260" s="35"/>
    </row>
    <row r="261" spans="1:16" ht="12.75" customHeight="1" x14ac:dyDescent="0.2">
      <c r="A261" s="35"/>
      <c r="B261" s="35"/>
      <c r="L261" s="37"/>
      <c r="M261" s="36"/>
      <c r="N261" s="36"/>
      <c r="P261" s="35"/>
    </row>
    <row r="262" spans="1:16" ht="12.75" customHeight="1" x14ac:dyDescent="0.2">
      <c r="A262" s="35"/>
      <c r="B262" s="35"/>
      <c r="L262" s="37"/>
      <c r="M262" s="36"/>
      <c r="N262" s="36"/>
      <c r="P262" s="35"/>
    </row>
    <row r="263" spans="1:16" ht="12.75" customHeight="1" x14ac:dyDescent="0.2">
      <c r="A263" s="35"/>
      <c r="B263" s="35"/>
      <c r="L263" s="37"/>
      <c r="M263" s="36"/>
      <c r="N263" s="36"/>
      <c r="P263" s="35"/>
    </row>
    <row r="264" spans="1:16" ht="12.75" customHeight="1" x14ac:dyDescent="0.2">
      <c r="A264" s="35"/>
      <c r="B264" s="35"/>
      <c r="L264" s="37"/>
      <c r="M264" s="36"/>
      <c r="N264" s="36"/>
      <c r="P264" s="35"/>
    </row>
    <row r="265" spans="1:16" ht="12.75" customHeight="1" x14ac:dyDescent="0.2">
      <c r="A265" s="35"/>
      <c r="B265" s="35"/>
      <c r="L265" s="37"/>
      <c r="M265" s="36"/>
      <c r="N265" s="36"/>
      <c r="P265" s="35"/>
    </row>
    <row r="266" spans="1:16" ht="12.75" customHeight="1" x14ac:dyDescent="0.2">
      <c r="A266" s="35"/>
      <c r="B266" s="35"/>
      <c r="L266" s="37"/>
      <c r="M266" s="36"/>
      <c r="N266" s="36"/>
      <c r="P266" s="35"/>
    </row>
    <row r="267" spans="1:16" ht="12.75" customHeight="1" x14ac:dyDescent="0.2">
      <c r="A267" s="35"/>
      <c r="B267" s="35"/>
      <c r="L267" s="37"/>
      <c r="M267" s="36"/>
      <c r="N267" s="36"/>
      <c r="P267" s="35"/>
    </row>
    <row r="268" spans="1:16" ht="12.75" customHeight="1" x14ac:dyDescent="0.2">
      <c r="A268" s="35"/>
      <c r="B268" s="35"/>
      <c r="L268" s="37"/>
      <c r="M268" s="36"/>
      <c r="N268" s="36"/>
      <c r="P268" s="35"/>
    </row>
    <row r="269" spans="1:16" ht="12.75" customHeight="1" x14ac:dyDescent="0.2">
      <c r="A269" s="35"/>
      <c r="B269" s="35"/>
      <c r="L269" s="37"/>
      <c r="M269" s="36"/>
      <c r="N269" s="36"/>
      <c r="P269" s="35"/>
    </row>
    <row r="270" spans="1:16" ht="12.75" customHeight="1" x14ac:dyDescent="0.2">
      <c r="A270" s="35"/>
      <c r="B270" s="35"/>
      <c r="L270" s="37"/>
      <c r="M270" s="36"/>
      <c r="N270" s="36"/>
      <c r="P270" s="35"/>
    </row>
    <row r="271" spans="1:16" ht="12.75" customHeight="1" x14ac:dyDescent="0.2">
      <c r="A271" s="35"/>
      <c r="B271" s="35"/>
      <c r="L271" s="37"/>
      <c r="M271" s="36"/>
      <c r="N271" s="36"/>
      <c r="P271" s="35"/>
    </row>
    <row r="272" spans="1:16" ht="12.75" customHeight="1" x14ac:dyDescent="0.2">
      <c r="A272" s="35"/>
      <c r="B272" s="35"/>
      <c r="L272" s="37"/>
      <c r="M272" s="36"/>
      <c r="N272" s="36"/>
      <c r="P272" s="35"/>
    </row>
    <row r="273" spans="1:16" ht="12.75" customHeight="1" x14ac:dyDescent="0.2">
      <c r="A273" s="35"/>
      <c r="B273" s="35"/>
      <c r="L273" s="37"/>
      <c r="M273" s="36"/>
      <c r="N273" s="36"/>
      <c r="P273" s="35"/>
    </row>
    <row r="274" spans="1:16" ht="12.75" customHeight="1" x14ac:dyDescent="0.2">
      <c r="A274" s="35"/>
      <c r="B274" s="35"/>
      <c r="L274" s="37"/>
      <c r="M274" s="36"/>
      <c r="N274" s="36"/>
      <c r="P274" s="35"/>
    </row>
    <row r="275" spans="1:16" ht="12.75" customHeight="1" x14ac:dyDescent="0.2">
      <c r="A275" s="35"/>
      <c r="B275" s="35"/>
      <c r="L275" s="37"/>
      <c r="M275" s="36"/>
      <c r="N275" s="36"/>
      <c r="P275" s="35"/>
    </row>
    <row r="276" spans="1:16" ht="12.75" customHeight="1" x14ac:dyDescent="0.2">
      <c r="A276" s="35"/>
      <c r="B276" s="35"/>
      <c r="L276" s="37"/>
      <c r="M276" s="36"/>
      <c r="N276" s="36"/>
      <c r="P276" s="35"/>
    </row>
    <row r="277" spans="1:16" ht="12.75" customHeight="1" x14ac:dyDescent="0.2">
      <c r="A277" s="35"/>
      <c r="B277" s="35"/>
      <c r="L277" s="37"/>
      <c r="M277" s="36"/>
      <c r="N277" s="36"/>
      <c r="P277" s="35"/>
    </row>
    <row r="278" spans="1:16" ht="12.75" customHeight="1" x14ac:dyDescent="0.2">
      <c r="A278" s="35"/>
      <c r="B278" s="35"/>
      <c r="L278" s="37"/>
      <c r="M278" s="36"/>
      <c r="N278" s="36"/>
      <c r="P278" s="35"/>
    </row>
    <row r="279" spans="1:16" ht="12.75" customHeight="1" x14ac:dyDescent="0.2">
      <c r="A279" s="35"/>
      <c r="B279" s="35"/>
      <c r="L279" s="37"/>
      <c r="M279" s="36"/>
      <c r="N279" s="36"/>
      <c r="P279" s="35"/>
    </row>
    <row r="280" spans="1:16" ht="12.75" customHeight="1" x14ac:dyDescent="0.2">
      <c r="A280" s="35"/>
      <c r="B280" s="35"/>
      <c r="L280" s="37"/>
      <c r="M280" s="36"/>
      <c r="N280" s="36"/>
      <c r="P280" s="35"/>
    </row>
    <row r="281" spans="1:16" ht="12.75" customHeight="1" x14ac:dyDescent="0.2">
      <c r="A281" s="35"/>
      <c r="B281" s="35"/>
      <c r="L281" s="37"/>
      <c r="M281" s="36"/>
      <c r="N281" s="36"/>
      <c r="P281" s="35"/>
    </row>
    <row r="282" spans="1:16" ht="12.75" customHeight="1" x14ac:dyDescent="0.2">
      <c r="A282" s="35"/>
      <c r="B282" s="35"/>
      <c r="L282" s="37"/>
      <c r="M282" s="36"/>
      <c r="N282" s="36"/>
      <c r="P282" s="35"/>
    </row>
    <row r="283" spans="1:16" ht="12.75" customHeight="1" x14ac:dyDescent="0.2">
      <c r="A283" s="35"/>
      <c r="B283" s="35"/>
      <c r="L283" s="37"/>
      <c r="M283" s="36"/>
      <c r="N283" s="36"/>
      <c r="P283" s="35"/>
    </row>
    <row r="284" spans="1:16" ht="12.75" customHeight="1" x14ac:dyDescent="0.2">
      <c r="A284" s="35"/>
      <c r="B284" s="35"/>
      <c r="L284" s="37"/>
      <c r="M284" s="36"/>
      <c r="N284" s="36"/>
      <c r="P284" s="35"/>
    </row>
    <row r="285" spans="1:16" ht="12.75" customHeight="1" x14ac:dyDescent="0.2">
      <c r="A285" s="35"/>
      <c r="B285" s="35"/>
      <c r="L285" s="37"/>
      <c r="M285" s="36"/>
      <c r="N285" s="36"/>
      <c r="P285" s="35"/>
    </row>
    <row r="286" spans="1:16" ht="12.75" customHeight="1" x14ac:dyDescent="0.2">
      <c r="A286" s="35"/>
      <c r="B286" s="35"/>
      <c r="L286" s="37"/>
      <c r="M286" s="36"/>
      <c r="N286" s="36"/>
      <c r="P286" s="35"/>
    </row>
    <row r="287" spans="1:16" ht="12.75" customHeight="1" x14ac:dyDescent="0.2">
      <c r="A287" s="35"/>
      <c r="B287" s="35"/>
      <c r="L287" s="37"/>
      <c r="M287" s="36"/>
      <c r="N287" s="36"/>
      <c r="P287" s="35"/>
    </row>
    <row r="288" spans="1:16" ht="12.75" customHeight="1" x14ac:dyDescent="0.2">
      <c r="A288" s="35"/>
      <c r="B288" s="35"/>
      <c r="L288" s="37"/>
      <c r="M288" s="36"/>
      <c r="N288" s="36"/>
      <c r="P288" s="35"/>
    </row>
    <row r="289" spans="1:16" ht="12.75" customHeight="1" x14ac:dyDescent="0.2">
      <c r="A289" s="35"/>
      <c r="B289" s="35"/>
      <c r="L289" s="37"/>
      <c r="M289" s="36"/>
      <c r="N289" s="36"/>
      <c r="P289" s="35"/>
    </row>
    <row r="290" spans="1:16" ht="12.75" customHeight="1" x14ac:dyDescent="0.2">
      <c r="A290" s="35"/>
      <c r="B290" s="35"/>
      <c r="L290" s="37"/>
      <c r="M290" s="36"/>
      <c r="N290" s="36"/>
      <c r="P290" s="35"/>
    </row>
    <row r="291" spans="1:16" ht="12.75" customHeight="1" x14ac:dyDescent="0.2">
      <c r="A291" s="35"/>
      <c r="B291" s="35"/>
      <c r="L291" s="37"/>
      <c r="M291" s="36"/>
      <c r="N291" s="36"/>
      <c r="P291" s="35"/>
    </row>
    <row r="292" spans="1:16" ht="12.75" customHeight="1" x14ac:dyDescent="0.2">
      <c r="A292" s="35"/>
      <c r="B292" s="35"/>
      <c r="L292" s="37"/>
      <c r="M292" s="36"/>
      <c r="N292" s="36"/>
      <c r="P292" s="35"/>
    </row>
    <row r="293" spans="1:16" ht="12.75" customHeight="1" x14ac:dyDescent="0.2">
      <c r="A293" s="35"/>
      <c r="B293" s="35"/>
      <c r="L293" s="37"/>
      <c r="M293" s="36"/>
      <c r="N293" s="36"/>
      <c r="P293" s="35"/>
    </row>
    <row r="294" spans="1:16" ht="12.75" customHeight="1" x14ac:dyDescent="0.2">
      <c r="A294" s="35"/>
      <c r="B294" s="35"/>
      <c r="L294" s="37"/>
      <c r="M294" s="36"/>
      <c r="N294" s="36"/>
      <c r="P294" s="35"/>
    </row>
    <row r="295" spans="1:16" ht="12.75" customHeight="1" x14ac:dyDescent="0.2">
      <c r="A295" s="35"/>
      <c r="B295" s="35"/>
      <c r="L295" s="37"/>
      <c r="M295" s="36"/>
      <c r="N295" s="36"/>
      <c r="P295" s="35"/>
    </row>
    <row r="296" spans="1:16" ht="12.75" customHeight="1" x14ac:dyDescent="0.2">
      <c r="A296" s="35"/>
      <c r="B296" s="35"/>
      <c r="L296" s="37"/>
      <c r="M296" s="36"/>
      <c r="N296" s="36"/>
      <c r="P296" s="35"/>
    </row>
    <row r="297" spans="1:16" ht="12.75" customHeight="1" x14ac:dyDescent="0.2">
      <c r="A297" s="35"/>
      <c r="B297" s="35"/>
      <c r="L297" s="37"/>
      <c r="M297" s="36"/>
      <c r="N297" s="36"/>
      <c r="P297" s="35"/>
    </row>
    <row r="298" spans="1:16" ht="12.75" customHeight="1" x14ac:dyDescent="0.2">
      <c r="A298" s="35"/>
      <c r="B298" s="35"/>
      <c r="L298" s="37"/>
      <c r="M298" s="36"/>
      <c r="N298" s="36"/>
      <c r="P298" s="35"/>
    </row>
    <row r="299" spans="1:16" ht="12.75" customHeight="1" x14ac:dyDescent="0.2">
      <c r="A299" s="35"/>
      <c r="B299" s="35"/>
      <c r="L299" s="37"/>
      <c r="M299" s="36"/>
      <c r="N299" s="36"/>
      <c r="P299" s="35"/>
    </row>
    <row r="300" spans="1:16" ht="12.75" customHeight="1" x14ac:dyDescent="0.2">
      <c r="A300" s="35"/>
      <c r="B300" s="35"/>
      <c r="L300" s="37"/>
      <c r="M300" s="36"/>
      <c r="N300" s="36"/>
      <c r="P300" s="35"/>
    </row>
    <row r="301" spans="1:16" ht="12.75" customHeight="1" x14ac:dyDescent="0.2">
      <c r="A301" s="35"/>
      <c r="B301" s="35"/>
      <c r="L301" s="37"/>
      <c r="M301" s="36"/>
      <c r="N301" s="36"/>
      <c r="P301" s="35"/>
    </row>
    <row r="302" spans="1:16" ht="12.75" customHeight="1" x14ac:dyDescent="0.2">
      <c r="A302" s="35"/>
      <c r="B302" s="35"/>
      <c r="L302" s="37"/>
      <c r="M302" s="36"/>
      <c r="N302" s="36"/>
      <c r="P302" s="35"/>
    </row>
    <row r="303" spans="1:16" ht="12.75" customHeight="1" x14ac:dyDescent="0.2">
      <c r="A303" s="35"/>
      <c r="B303" s="35"/>
      <c r="L303" s="37"/>
      <c r="M303" s="36"/>
      <c r="N303" s="36"/>
      <c r="P303" s="35"/>
    </row>
    <row r="304" spans="1:16" ht="12.75" customHeight="1" x14ac:dyDescent="0.2">
      <c r="A304" s="35"/>
      <c r="B304" s="35"/>
      <c r="L304" s="37"/>
      <c r="M304" s="36"/>
      <c r="N304" s="36"/>
      <c r="P304" s="35"/>
    </row>
    <row r="305" spans="1:16" ht="12.75" customHeight="1" x14ac:dyDescent="0.2">
      <c r="A305" s="35"/>
      <c r="B305" s="35"/>
      <c r="L305" s="37"/>
      <c r="M305" s="36"/>
      <c r="N305" s="36"/>
      <c r="P305" s="35"/>
    </row>
    <row r="306" spans="1:16" ht="12.75" customHeight="1" x14ac:dyDescent="0.2">
      <c r="A306" s="35"/>
      <c r="B306" s="35"/>
      <c r="L306" s="37"/>
      <c r="M306" s="36"/>
      <c r="N306" s="36"/>
      <c r="P306" s="35"/>
    </row>
    <row r="307" spans="1:16" ht="12.75" customHeight="1" x14ac:dyDescent="0.2">
      <c r="A307" s="35"/>
      <c r="B307" s="35"/>
      <c r="L307" s="37"/>
      <c r="M307" s="36"/>
      <c r="N307" s="36"/>
      <c r="P307" s="35"/>
    </row>
    <row r="308" spans="1:16" ht="12.75" customHeight="1" x14ac:dyDescent="0.2">
      <c r="A308" s="35"/>
      <c r="B308" s="35"/>
      <c r="L308" s="37"/>
      <c r="M308" s="36"/>
      <c r="N308" s="36"/>
      <c r="P308" s="35"/>
    </row>
    <row r="309" spans="1:16" ht="12.75" customHeight="1" x14ac:dyDescent="0.2">
      <c r="A309" s="35"/>
      <c r="B309" s="35"/>
      <c r="L309" s="37"/>
      <c r="M309" s="36"/>
      <c r="N309" s="36"/>
      <c r="P309" s="35"/>
    </row>
    <row r="310" spans="1:16" ht="12.75" customHeight="1" x14ac:dyDescent="0.2">
      <c r="A310" s="35"/>
      <c r="B310" s="35"/>
      <c r="L310" s="37"/>
      <c r="M310" s="36"/>
      <c r="N310" s="36"/>
      <c r="P310" s="35"/>
    </row>
    <row r="311" spans="1:16" ht="12.75" customHeight="1" x14ac:dyDescent="0.2">
      <c r="A311" s="35"/>
      <c r="B311" s="35"/>
      <c r="L311" s="37"/>
      <c r="M311" s="36"/>
      <c r="N311" s="36"/>
      <c r="P311" s="35"/>
    </row>
    <row r="312" spans="1:16" ht="12.75" customHeight="1" x14ac:dyDescent="0.2">
      <c r="A312" s="35"/>
      <c r="B312" s="35"/>
      <c r="L312" s="37"/>
      <c r="M312" s="36"/>
      <c r="N312" s="36"/>
      <c r="P312" s="35"/>
    </row>
    <row r="313" spans="1:16" ht="12.75" customHeight="1" x14ac:dyDescent="0.2">
      <c r="A313" s="35"/>
      <c r="B313" s="35"/>
      <c r="L313" s="37"/>
      <c r="M313" s="36"/>
      <c r="N313" s="36"/>
      <c r="P313" s="35"/>
    </row>
    <row r="314" spans="1:16" ht="12.75" customHeight="1" x14ac:dyDescent="0.2">
      <c r="A314" s="35"/>
      <c r="B314" s="35"/>
      <c r="L314" s="37"/>
      <c r="M314" s="36"/>
      <c r="N314" s="36"/>
      <c r="P314" s="35"/>
    </row>
    <row r="315" spans="1:16" ht="12.75" customHeight="1" x14ac:dyDescent="0.2">
      <c r="A315" s="35"/>
      <c r="B315" s="35"/>
      <c r="L315" s="37"/>
      <c r="M315" s="36"/>
      <c r="N315" s="36"/>
      <c r="P315" s="35"/>
    </row>
    <row r="316" spans="1:16" ht="12.75" customHeight="1" x14ac:dyDescent="0.2">
      <c r="A316" s="35"/>
      <c r="B316" s="35"/>
      <c r="L316" s="37"/>
      <c r="M316" s="36"/>
      <c r="N316" s="36"/>
      <c r="P316" s="35"/>
    </row>
    <row r="317" spans="1:16" ht="12.75" customHeight="1" x14ac:dyDescent="0.2">
      <c r="A317" s="35"/>
      <c r="B317" s="35"/>
      <c r="L317" s="37"/>
      <c r="M317" s="36"/>
      <c r="N317" s="36"/>
      <c r="P317" s="35"/>
    </row>
    <row r="318" spans="1:16" ht="12.75" customHeight="1" x14ac:dyDescent="0.2">
      <c r="A318" s="35"/>
      <c r="B318" s="35"/>
      <c r="L318" s="37"/>
      <c r="M318" s="36"/>
      <c r="N318" s="36"/>
      <c r="P318" s="35"/>
    </row>
    <row r="319" spans="1:16" ht="12.75" customHeight="1" x14ac:dyDescent="0.2">
      <c r="A319" s="35"/>
      <c r="B319" s="35"/>
      <c r="L319" s="37"/>
      <c r="M319" s="36"/>
      <c r="N319" s="36"/>
      <c r="P319" s="35"/>
    </row>
    <row r="320" spans="1:16" ht="12.75" customHeight="1" x14ac:dyDescent="0.2">
      <c r="A320" s="35"/>
      <c r="B320" s="35"/>
      <c r="L320" s="37"/>
      <c r="M320" s="36"/>
      <c r="N320" s="36"/>
      <c r="P320" s="35"/>
    </row>
    <row r="321" spans="1:16" ht="12.75" customHeight="1" x14ac:dyDescent="0.2">
      <c r="A321" s="35"/>
      <c r="B321" s="35"/>
      <c r="L321" s="37"/>
      <c r="M321" s="36"/>
      <c r="N321" s="36"/>
      <c r="P321" s="35"/>
    </row>
    <row r="322" spans="1:16" ht="12.75" customHeight="1" x14ac:dyDescent="0.2">
      <c r="A322" s="35"/>
      <c r="B322" s="35"/>
      <c r="L322" s="37"/>
      <c r="M322" s="36"/>
      <c r="N322" s="36"/>
      <c r="P322" s="35"/>
    </row>
    <row r="323" spans="1:16" ht="12.75" customHeight="1" x14ac:dyDescent="0.2">
      <c r="A323" s="35"/>
      <c r="B323" s="35"/>
      <c r="L323" s="37"/>
      <c r="M323" s="36"/>
      <c r="N323" s="36"/>
      <c r="P323" s="35"/>
    </row>
    <row r="324" spans="1:16" ht="12.75" customHeight="1" x14ac:dyDescent="0.2">
      <c r="A324" s="35"/>
      <c r="B324" s="35"/>
      <c r="L324" s="37"/>
      <c r="M324" s="36"/>
      <c r="N324" s="36"/>
      <c r="P324" s="35"/>
    </row>
    <row r="325" spans="1:16" ht="12.75" customHeight="1" x14ac:dyDescent="0.2">
      <c r="A325" s="35"/>
      <c r="B325" s="35"/>
      <c r="L325" s="37"/>
      <c r="M325" s="36"/>
      <c r="N325" s="36"/>
      <c r="P325" s="35"/>
    </row>
    <row r="326" spans="1:16" ht="12.75" customHeight="1" x14ac:dyDescent="0.2">
      <c r="A326" s="35"/>
      <c r="B326" s="35"/>
      <c r="L326" s="37"/>
      <c r="M326" s="36"/>
      <c r="N326" s="36"/>
      <c r="P326" s="35"/>
    </row>
    <row r="327" spans="1:16" ht="12.75" customHeight="1" x14ac:dyDescent="0.2">
      <c r="A327" s="35"/>
      <c r="B327" s="35"/>
      <c r="L327" s="37"/>
      <c r="M327" s="36"/>
      <c r="N327" s="36"/>
      <c r="P327" s="35"/>
    </row>
    <row r="328" spans="1:16" ht="12.75" customHeight="1" x14ac:dyDescent="0.2">
      <c r="A328" s="35"/>
      <c r="B328" s="35"/>
      <c r="L328" s="37"/>
      <c r="M328" s="36"/>
      <c r="N328" s="36"/>
      <c r="P328" s="35"/>
    </row>
    <row r="329" spans="1:16" ht="12.75" customHeight="1" x14ac:dyDescent="0.2">
      <c r="A329" s="35"/>
      <c r="B329" s="35"/>
      <c r="L329" s="37"/>
      <c r="M329" s="36"/>
      <c r="N329" s="36"/>
      <c r="P329" s="35"/>
    </row>
    <row r="330" spans="1:16" ht="12.75" customHeight="1" x14ac:dyDescent="0.2">
      <c r="A330" s="35"/>
      <c r="B330" s="35"/>
      <c r="L330" s="37"/>
      <c r="M330" s="36"/>
      <c r="N330" s="36"/>
      <c r="P330" s="35"/>
    </row>
    <row r="331" spans="1:16" ht="12.75" customHeight="1" x14ac:dyDescent="0.2">
      <c r="A331" s="35"/>
      <c r="B331" s="35"/>
      <c r="L331" s="37"/>
      <c r="M331" s="36"/>
      <c r="N331" s="36"/>
      <c r="P331" s="35"/>
    </row>
    <row r="332" spans="1:16" ht="12.75" customHeight="1" x14ac:dyDescent="0.2">
      <c r="A332" s="35"/>
      <c r="B332" s="35"/>
      <c r="L332" s="37"/>
      <c r="M332" s="36"/>
      <c r="N332" s="36"/>
      <c r="P332" s="35"/>
    </row>
    <row r="333" spans="1:16" ht="12.75" customHeight="1" x14ac:dyDescent="0.2">
      <c r="A333" s="35"/>
      <c r="B333" s="35"/>
      <c r="L333" s="37"/>
      <c r="M333" s="36"/>
      <c r="N333" s="36"/>
      <c r="P333" s="35"/>
    </row>
    <row r="334" spans="1:16" ht="12.75" customHeight="1" x14ac:dyDescent="0.2">
      <c r="A334" s="35"/>
      <c r="B334" s="35"/>
      <c r="L334" s="37"/>
      <c r="M334" s="36"/>
      <c r="N334" s="36"/>
      <c r="P334" s="35"/>
    </row>
    <row r="335" spans="1:16" ht="12.75" customHeight="1" x14ac:dyDescent="0.2">
      <c r="A335" s="35"/>
      <c r="B335" s="35"/>
      <c r="L335" s="37"/>
      <c r="M335" s="36"/>
      <c r="N335" s="36"/>
      <c r="P335" s="35"/>
    </row>
    <row r="336" spans="1:16" ht="12.75" customHeight="1" x14ac:dyDescent="0.2">
      <c r="A336" s="35"/>
      <c r="B336" s="35"/>
      <c r="L336" s="37"/>
      <c r="M336" s="36"/>
      <c r="N336" s="36"/>
      <c r="P336" s="35"/>
    </row>
    <row r="337" spans="1:16" ht="12.75" customHeight="1" x14ac:dyDescent="0.2">
      <c r="A337" s="35"/>
      <c r="B337" s="35"/>
      <c r="L337" s="37"/>
      <c r="M337" s="36"/>
      <c r="N337" s="36"/>
      <c r="P337" s="35"/>
    </row>
    <row r="338" spans="1:16" ht="12.75" customHeight="1" x14ac:dyDescent="0.2">
      <c r="A338" s="35"/>
      <c r="B338" s="35"/>
      <c r="L338" s="37"/>
      <c r="M338" s="36"/>
      <c r="N338" s="36"/>
      <c r="P338" s="35"/>
    </row>
    <row r="339" spans="1:16" ht="12.75" customHeight="1" x14ac:dyDescent="0.2">
      <c r="A339" s="35"/>
      <c r="B339" s="35"/>
      <c r="L339" s="37"/>
      <c r="M339" s="36"/>
      <c r="N339" s="36"/>
      <c r="P339" s="35"/>
    </row>
    <row r="340" spans="1:16" ht="12.75" customHeight="1" x14ac:dyDescent="0.2">
      <c r="A340" s="35"/>
      <c r="B340" s="35"/>
      <c r="L340" s="37"/>
      <c r="M340" s="36"/>
      <c r="N340" s="36"/>
      <c r="P340" s="35"/>
    </row>
    <row r="341" spans="1:16" ht="12.75" customHeight="1" x14ac:dyDescent="0.2">
      <c r="A341" s="35"/>
      <c r="B341" s="35"/>
      <c r="L341" s="37"/>
      <c r="M341" s="36"/>
      <c r="N341" s="36"/>
      <c r="P341" s="35"/>
    </row>
    <row r="342" spans="1:16" ht="12.75" customHeight="1" x14ac:dyDescent="0.2">
      <c r="A342" s="35"/>
      <c r="B342" s="35"/>
      <c r="L342" s="37"/>
      <c r="M342" s="36"/>
      <c r="N342" s="36"/>
      <c r="P342" s="35"/>
    </row>
    <row r="343" spans="1:16" ht="12.75" customHeight="1" x14ac:dyDescent="0.2">
      <c r="A343" s="35"/>
      <c r="B343" s="35"/>
      <c r="L343" s="37"/>
      <c r="M343" s="36"/>
      <c r="N343" s="36"/>
      <c r="P343" s="35"/>
    </row>
    <row r="344" spans="1:16" ht="12.75" customHeight="1" x14ac:dyDescent="0.2">
      <c r="A344" s="35"/>
      <c r="B344" s="35"/>
      <c r="L344" s="37"/>
      <c r="M344" s="36"/>
      <c r="N344" s="36"/>
      <c r="P344" s="35"/>
    </row>
    <row r="345" spans="1:16" ht="12.75" customHeight="1" x14ac:dyDescent="0.2">
      <c r="A345" s="35"/>
      <c r="B345" s="35"/>
      <c r="L345" s="37"/>
      <c r="M345" s="36"/>
      <c r="N345" s="36"/>
      <c r="P345" s="35"/>
    </row>
    <row r="346" spans="1:16" ht="12.75" customHeight="1" x14ac:dyDescent="0.2">
      <c r="A346" s="35"/>
      <c r="B346" s="35"/>
      <c r="L346" s="37"/>
      <c r="M346" s="36"/>
      <c r="N346" s="36"/>
      <c r="P346" s="35"/>
    </row>
    <row r="347" spans="1:16" ht="12.75" customHeight="1" x14ac:dyDescent="0.2">
      <c r="A347" s="35"/>
      <c r="B347" s="35"/>
      <c r="L347" s="37"/>
      <c r="M347" s="36"/>
      <c r="N347" s="36"/>
      <c r="P347" s="35"/>
    </row>
    <row r="348" spans="1:16" ht="12.75" customHeight="1" x14ac:dyDescent="0.2">
      <c r="A348" s="35"/>
      <c r="B348" s="35"/>
      <c r="L348" s="37"/>
      <c r="M348" s="36"/>
      <c r="N348" s="36"/>
      <c r="P348" s="35"/>
    </row>
    <row r="349" spans="1:16" ht="12.75" customHeight="1" x14ac:dyDescent="0.2">
      <c r="A349" s="35"/>
      <c r="B349" s="35"/>
      <c r="L349" s="37"/>
      <c r="M349" s="36"/>
      <c r="N349" s="36"/>
      <c r="P349" s="35"/>
    </row>
    <row r="350" spans="1:16" ht="12.75" customHeight="1" x14ac:dyDescent="0.2">
      <c r="A350" s="35"/>
      <c r="B350" s="35"/>
      <c r="L350" s="37"/>
      <c r="M350" s="36"/>
      <c r="N350" s="36"/>
      <c r="P350" s="35"/>
    </row>
    <row r="351" spans="1:16" ht="12.75" customHeight="1" x14ac:dyDescent="0.2">
      <c r="A351" s="35"/>
      <c r="B351" s="35"/>
      <c r="L351" s="37"/>
      <c r="M351" s="36"/>
      <c r="N351" s="36"/>
      <c r="P351" s="35"/>
    </row>
    <row r="352" spans="1:16" ht="12.75" customHeight="1" x14ac:dyDescent="0.2">
      <c r="A352" s="35"/>
      <c r="B352" s="35"/>
      <c r="L352" s="37"/>
      <c r="M352" s="36"/>
      <c r="N352" s="36"/>
      <c r="P352" s="35"/>
    </row>
    <row r="353" spans="1:16" ht="12.75" customHeight="1" x14ac:dyDescent="0.2">
      <c r="A353" s="35"/>
      <c r="B353" s="35"/>
      <c r="L353" s="37"/>
      <c r="M353" s="36"/>
      <c r="N353" s="36"/>
      <c r="P353" s="35"/>
    </row>
    <row r="354" spans="1:16" ht="12.75" customHeight="1" x14ac:dyDescent="0.2">
      <c r="A354" s="35"/>
      <c r="B354" s="35"/>
      <c r="L354" s="37"/>
      <c r="M354" s="36"/>
      <c r="N354" s="36"/>
      <c r="P354" s="35"/>
    </row>
    <row r="355" spans="1:16" ht="12.75" customHeight="1" x14ac:dyDescent="0.2">
      <c r="A355" s="35"/>
      <c r="B355" s="35"/>
      <c r="L355" s="37"/>
      <c r="M355" s="36"/>
      <c r="N355" s="36"/>
      <c r="P355" s="35"/>
    </row>
    <row r="356" spans="1:16" ht="12.75" customHeight="1" x14ac:dyDescent="0.2">
      <c r="A356" s="35"/>
      <c r="B356" s="35"/>
      <c r="L356" s="37"/>
      <c r="M356" s="36"/>
      <c r="N356" s="36"/>
      <c r="P356" s="35"/>
    </row>
    <row r="357" spans="1:16" ht="12.75" customHeight="1" x14ac:dyDescent="0.2">
      <c r="A357" s="35"/>
      <c r="B357" s="35"/>
      <c r="L357" s="37"/>
      <c r="M357" s="36"/>
      <c r="N357" s="36"/>
      <c r="P357" s="35"/>
    </row>
    <row r="358" spans="1:16" ht="12.75" customHeight="1" x14ac:dyDescent="0.2">
      <c r="A358" s="35"/>
      <c r="B358" s="35"/>
      <c r="L358" s="37"/>
      <c r="M358" s="36"/>
      <c r="N358" s="36"/>
      <c r="P358" s="35"/>
    </row>
    <row r="359" spans="1:16" ht="12.75" customHeight="1" x14ac:dyDescent="0.2">
      <c r="A359" s="35"/>
      <c r="B359" s="35"/>
      <c r="L359" s="37"/>
      <c r="M359" s="36"/>
      <c r="N359" s="36"/>
      <c r="P359" s="35"/>
    </row>
    <row r="360" spans="1:16" ht="12.75" customHeight="1" x14ac:dyDescent="0.2">
      <c r="A360" s="35"/>
      <c r="B360" s="35"/>
      <c r="L360" s="37"/>
      <c r="M360" s="36"/>
      <c r="N360" s="36"/>
      <c r="P360" s="35"/>
    </row>
    <row r="361" spans="1:16" ht="12.75" customHeight="1" x14ac:dyDescent="0.2">
      <c r="A361" s="35"/>
      <c r="B361" s="35"/>
      <c r="L361" s="37"/>
      <c r="M361" s="36"/>
      <c r="N361" s="36"/>
      <c r="P361" s="35"/>
    </row>
    <row r="362" spans="1:16" ht="12.75" customHeight="1" x14ac:dyDescent="0.2">
      <c r="A362" s="35"/>
      <c r="B362" s="35"/>
      <c r="L362" s="37"/>
      <c r="M362" s="36"/>
      <c r="N362" s="36"/>
      <c r="P362" s="35"/>
    </row>
    <row r="363" spans="1:16" ht="12.75" customHeight="1" x14ac:dyDescent="0.2">
      <c r="A363" s="35"/>
      <c r="B363" s="35"/>
      <c r="L363" s="37"/>
      <c r="M363" s="36"/>
      <c r="N363" s="36"/>
      <c r="P363" s="35"/>
    </row>
    <row r="364" spans="1:16" ht="12.75" customHeight="1" x14ac:dyDescent="0.2">
      <c r="A364" s="35"/>
      <c r="B364" s="35"/>
      <c r="L364" s="37"/>
      <c r="M364" s="36"/>
      <c r="N364" s="36"/>
      <c r="P364" s="35"/>
    </row>
    <row r="365" spans="1:16" ht="12.75" customHeight="1" x14ac:dyDescent="0.2">
      <c r="A365" s="35"/>
      <c r="B365" s="35"/>
      <c r="L365" s="37"/>
      <c r="M365" s="36"/>
      <c r="N365" s="36"/>
      <c r="P365" s="35"/>
    </row>
    <row r="366" spans="1:16" ht="12.75" customHeight="1" x14ac:dyDescent="0.2">
      <c r="A366" s="35"/>
      <c r="B366" s="35"/>
      <c r="L366" s="37"/>
      <c r="M366" s="36"/>
      <c r="N366" s="36"/>
      <c r="P366" s="35"/>
    </row>
    <row r="367" spans="1:16" ht="12.75" customHeight="1" x14ac:dyDescent="0.2">
      <c r="A367" s="35"/>
      <c r="B367" s="35"/>
      <c r="L367" s="37"/>
      <c r="M367" s="36"/>
      <c r="N367" s="36"/>
      <c r="P367" s="35"/>
    </row>
    <row r="368" spans="1:16" ht="12.75" customHeight="1" x14ac:dyDescent="0.2">
      <c r="A368" s="35"/>
      <c r="B368" s="35"/>
      <c r="L368" s="37"/>
      <c r="M368" s="36"/>
      <c r="N368" s="36"/>
      <c r="P368" s="35"/>
    </row>
    <row r="369" spans="1:16" ht="12.75" customHeight="1" x14ac:dyDescent="0.2">
      <c r="A369" s="35"/>
      <c r="B369" s="35"/>
      <c r="L369" s="37"/>
      <c r="M369" s="36"/>
      <c r="N369" s="36"/>
      <c r="P369" s="35"/>
    </row>
    <row r="370" spans="1:16" ht="12.75" customHeight="1" x14ac:dyDescent="0.2">
      <c r="A370" s="35"/>
      <c r="B370" s="35"/>
      <c r="L370" s="37"/>
      <c r="M370" s="36"/>
      <c r="N370" s="36"/>
      <c r="P370" s="35"/>
    </row>
    <row r="371" spans="1:16" ht="12.75" customHeight="1" x14ac:dyDescent="0.2">
      <c r="A371" s="35"/>
      <c r="B371" s="35"/>
      <c r="L371" s="37"/>
      <c r="M371" s="36"/>
      <c r="N371" s="36"/>
      <c r="P371" s="35"/>
    </row>
    <row r="372" spans="1:16" ht="12.75" customHeight="1" x14ac:dyDescent="0.2">
      <c r="A372" s="35"/>
      <c r="B372" s="35"/>
      <c r="L372" s="37"/>
      <c r="M372" s="36"/>
      <c r="N372" s="36"/>
      <c r="P372" s="35"/>
    </row>
    <row r="373" spans="1:16" ht="12.75" customHeight="1" x14ac:dyDescent="0.2">
      <c r="A373" s="35"/>
      <c r="B373" s="35"/>
      <c r="L373" s="37"/>
      <c r="M373" s="36"/>
      <c r="N373" s="36"/>
      <c r="P373" s="35"/>
    </row>
    <row r="374" spans="1:16" ht="12.75" customHeight="1" x14ac:dyDescent="0.2">
      <c r="A374" s="35"/>
      <c r="B374" s="35"/>
      <c r="L374" s="37"/>
      <c r="M374" s="36"/>
      <c r="N374" s="36"/>
      <c r="P374" s="35"/>
    </row>
    <row r="375" spans="1:16" ht="12.75" customHeight="1" x14ac:dyDescent="0.2">
      <c r="A375" s="35"/>
      <c r="B375" s="35"/>
      <c r="L375" s="37"/>
      <c r="M375" s="36"/>
      <c r="N375" s="36"/>
      <c r="P375" s="35"/>
    </row>
    <row r="376" spans="1:16" ht="12.75" customHeight="1" x14ac:dyDescent="0.2">
      <c r="A376" s="35"/>
      <c r="B376" s="35"/>
      <c r="L376" s="37"/>
      <c r="M376" s="36"/>
      <c r="N376" s="36"/>
      <c r="P376" s="35"/>
    </row>
    <row r="377" spans="1:16" ht="12.75" customHeight="1" x14ac:dyDescent="0.2">
      <c r="A377" s="35"/>
      <c r="B377" s="35"/>
      <c r="L377" s="37"/>
      <c r="M377" s="36"/>
      <c r="N377" s="36"/>
      <c r="P377" s="35"/>
    </row>
    <row r="378" spans="1:16" ht="12.75" customHeight="1" x14ac:dyDescent="0.2">
      <c r="A378" s="35"/>
      <c r="B378" s="35"/>
      <c r="L378" s="37"/>
      <c r="M378" s="36"/>
      <c r="N378" s="36"/>
      <c r="P378" s="35"/>
    </row>
    <row r="379" spans="1:16" ht="12.75" customHeight="1" x14ac:dyDescent="0.2">
      <c r="A379" s="35"/>
      <c r="B379" s="35"/>
      <c r="L379" s="37"/>
      <c r="M379" s="36"/>
      <c r="N379" s="36"/>
      <c r="P379" s="35"/>
    </row>
    <row r="380" spans="1:16" ht="12.75" customHeight="1" x14ac:dyDescent="0.2">
      <c r="A380" s="35"/>
      <c r="B380" s="35"/>
      <c r="L380" s="37"/>
      <c r="M380" s="36"/>
      <c r="N380" s="36"/>
      <c r="P380" s="35"/>
    </row>
    <row r="381" spans="1:16" ht="12.75" customHeight="1" x14ac:dyDescent="0.2">
      <c r="A381" s="35"/>
      <c r="B381" s="35"/>
      <c r="L381" s="37"/>
      <c r="M381" s="36"/>
      <c r="N381" s="36"/>
      <c r="P381" s="35"/>
    </row>
    <row r="382" spans="1:16" ht="12.75" customHeight="1" x14ac:dyDescent="0.2">
      <c r="A382" s="35"/>
      <c r="B382" s="35"/>
      <c r="L382" s="37"/>
      <c r="M382" s="36"/>
      <c r="N382" s="36"/>
      <c r="P382" s="35"/>
    </row>
    <row r="383" spans="1:16" ht="12.75" customHeight="1" x14ac:dyDescent="0.2">
      <c r="A383" s="35"/>
      <c r="B383" s="35"/>
      <c r="L383" s="37"/>
      <c r="M383" s="36"/>
      <c r="N383" s="36"/>
      <c r="P383" s="35"/>
    </row>
    <row r="384" spans="1:16" ht="12.75" customHeight="1" x14ac:dyDescent="0.2">
      <c r="A384" s="35"/>
      <c r="B384" s="35"/>
      <c r="L384" s="37"/>
      <c r="M384" s="36"/>
      <c r="N384" s="36"/>
      <c r="P384" s="35"/>
    </row>
    <row r="385" spans="1:16" ht="12.75" customHeight="1" x14ac:dyDescent="0.2">
      <c r="A385" s="35"/>
      <c r="B385" s="35"/>
      <c r="L385" s="37"/>
      <c r="M385" s="36"/>
      <c r="N385" s="36"/>
      <c r="P385" s="35"/>
    </row>
    <row r="386" spans="1:16" ht="12.75" customHeight="1" x14ac:dyDescent="0.2">
      <c r="A386" s="35"/>
      <c r="B386" s="35"/>
      <c r="L386" s="37"/>
      <c r="M386" s="36"/>
      <c r="N386" s="36"/>
      <c r="P386" s="35"/>
    </row>
    <row r="387" spans="1:16" ht="12.75" customHeight="1" x14ac:dyDescent="0.2">
      <c r="A387" s="35"/>
      <c r="B387" s="35"/>
      <c r="L387" s="37"/>
      <c r="M387" s="36"/>
      <c r="N387" s="36"/>
      <c r="P387" s="35"/>
    </row>
    <row r="388" spans="1:16" ht="12.75" customHeight="1" x14ac:dyDescent="0.2">
      <c r="A388" s="35"/>
      <c r="B388" s="35"/>
      <c r="L388" s="37"/>
      <c r="M388" s="36"/>
      <c r="N388" s="36"/>
      <c r="P388" s="35"/>
    </row>
    <row r="389" spans="1:16" ht="12.75" customHeight="1" x14ac:dyDescent="0.2">
      <c r="A389" s="35"/>
      <c r="B389" s="35"/>
      <c r="L389" s="37"/>
      <c r="M389" s="36"/>
      <c r="N389" s="36"/>
      <c r="P389" s="35"/>
    </row>
    <row r="390" spans="1:16" ht="12.75" customHeight="1" x14ac:dyDescent="0.2">
      <c r="A390" s="35"/>
      <c r="B390" s="35"/>
      <c r="L390" s="37"/>
      <c r="M390" s="36"/>
      <c r="N390" s="36"/>
      <c r="P390" s="35"/>
    </row>
    <row r="391" spans="1:16" ht="12.75" customHeight="1" x14ac:dyDescent="0.2">
      <c r="A391" s="35"/>
      <c r="B391" s="35"/>
      <c r="L391" s="37"/>
      <c r="M391" s="36"/>
      <c r="N391" s="36"/>
      <c r="P391" s="35"/>
    </row>
    <row r="392" spans="1:16" ht="12.75" customHeight="1" x14ac:dyDescent="0.2">
      <c r="A392" s="35"/>
      <c r="B392" s="35"/>
      <c r="L392" s="37"/>
      <c r="M392" s="36"/>
      <c r="N392" s="36"/>
      <c r="P392" s="35"/>
    </row>
    <row r="393" spans="1:16" ht="12.75" customHeight="1" x14ac:dyDescent="0.2">
      <c r="A393" s="35"/>
      <c r="B393" s="35"/>
      <c r="L393" s="37"/>
      <c r="M393" s="36"/>
      <c r="N393" s="36"/>
      <c r="P393" s="35"/>
    </row>
    <row r="394" spans="1:16" ht="12.75" customHeight="1" x14ac:dyDescent="0.2">
      <c r="A394" s="35"/>
      <c r="B394" s="35"/>
      <c r="L394" s="37"/>
      <c r="M394" s="36"/>
      <c r="N394" s="36"/>
      <c r="P394" s="35"/>
    </row>
    <row r="395" spans="1:16" ht="12.75" customHeight="1" x14ac:dyDescent="0.2">
      <c r="A395" s="35"/>
      <c r="B395" s="35"/>
      <c r="L395" s="37"/>
      <c r="M395" s="36"/>
      <c r="N395" s="36"/>
      <c r="P395" s="35"/>
    </row>
    <row r="396" spans="1:16" ht="12.75" customHeight="1" x14ac:dyDescent="0.2">
      <c r="A396" s="35"/>
      <c r="B396" s="35"/>
      <c r="L396" s="37"/>
      <c r="M396" s="36"/>
      <c r="N396" s="36"/>
      <c r="P396" s="35"/>
    </row>
    <row r="397" spans="1:16" ht="12.75" customHeight="1" x14ac:dyDescent="0.2">
      <c r="A397" s="35"/>
      <c r="B397" s="35"/>
      <c r="L397" s="37"/>
      <c r="M397" s="36"/>
      <c r="N397" s="36"/>
      <c r="P397" s="35"/>
    </row>
    <row r="398" spans="1:16" ht="12.75" customHeight="1" x14ac:dyDescent="0.2">
      <c r="A398" s="35"/>
      <c r="B398" s="35"/>
      <c r="L398" s="37"/>
      <c r="M398" s="36"/>
      <c r="N398" s="36"/>
      <c r="P398" s="35"/>
    </row>
    <row r="399" spans="1:16" ht="12.75" customHeight="1" x14ac:dyDescent="0.2">
      <c r="A399" s="35"/>
      <c r="B399" s="35"/>
      <c r="L399" s="37"/>
      <c r="M399" s="36"/>
      <c r="N399" s="36"/>
      <c r="P399" s="35"/>
    </row>
    <row r="400" spans="1:16" ht="12.75" customHeight="1" x14ac:dyDescent="0.2">
      <c r="A400" s="35"/>
      <c r="B400" s="35"/>
      <c r="L400" s="37"/>
      <c r="M400" s="36"/>
      <c r="N400" s="36"/>
      <c r="P400" s="35"/>
    </row>
    <row r="401" spans="1:16" ht="12.75" customHeight="1" x14ac:dyDescent="0.2">
      <c r="A401" s="35"/>
      <c r="B401" s="35"/>
      <c r="L401" s="37"/>
      <c r="M401" s="36"/>
      <c r="N401" s="36"/>
      <c r="P401" s="35"/>
    </row>
    <row r="402" spans="1:16" ht="12.75" customHeight="1" x14ac:dyDescent="0.2">
      <c r="A402" s="35"/>
      <c r="B402" s="35"/>
      <c r="L402" s="37"/>
      <c r="M402" s="36"/>
      <c r="N402" s="36"/>
      <c r="P402" s="35"/>
    </row>
    <row r="403" spans="1:16" ht="12.75" customHeight="1" x14ac:dyDescent="0.2">
      <c r="A403" s="35"/>
      <c r="B403" s="35"/>
      <c r="L403" s="37"/>
      <c r="M403" s="36"/>
      <c r="N403" s="36"/>
      <c r="P403" s="35"/>
    </row>
    <row r="404" spans="1:16" ht="12.75" customHeight="1" x14ac:dyDescent="0.2">
      <c r="A404" s="35"/>
      <c r="B404" s="35"/>
      <c r="L404" s="37"/>
      <c r="M404" s="36"/>
      <c r="N404" s="36"/>
      <c r="P404" s="35"/>
    </row>
    <row r="405" spans="1:16" ht="12.75" customHeight="1" x14ac:dyDescent="0.2">
      <c r="A405" s="35"/>
      <c r="B405" s="35"/>
      <c r="L405" s="37"/>
      <c r="M405" s="36"/>
      <c r="N405" s="36"/>
      <c r="P405" s="35"/>
    </row>
    <row r="406" spans="1:16" ht="12.75" customHeight="1" x14ac:dyDescent="0.2">
      <c r="A406" s="35"/>
      <c r="B406" s="35"/>
      <c r="L406" s="37"/>
      <c r="M406" s="36"/>
      <c r="N406" s="36"/>
      <c r="P406" s="35"/>
    </row>
    <row r="407" spans="1:16" ht="12.75" customHeight="1" x14ac:dyDescent="0.2">
      <c r="A407" s="35"/>
      <c r="B407" s="35"/>
      <c r="L407" s="37"/>
      <c r="M407" s="36"/>
      <c r="N407" s="36"/>
      <c r="P407" s="35"/>
    </row>
    <row r="408" spans="1:16" ht="12.75" customHeight="1" x14ac:dyDescent="0.2">
      <c r="A408" s="35"/>
      <c r="B408" s="35"/>
      <c r="L408" s="37"/>
      <c r="M408" s="36"/>
      <c r="N408" s="36"/>
      <c r="P408" s="35"/>
    </row>
    <row r="409" spans="1:16" ht="12.75" customHeight="1" x14ac:dyDescent="0.2">
      <c r="A409" s="35"/>
      <c r="B409" s="35"/>
      <c r="L409" s="37"/>
      <c r="M409" s="36"/>
      <c r="N409" s="36"/>
      <c r="P409" s="35"/>
    </row>
    <row r="410" spans="1:16" ht="12.75" customHeight="1" x14ac:dyDescent="0.2">
      <c r="A410" s="35"/>
      <c r="B410" s="35"/>
      <c r="L410" s="37"/>
      <c r="M410" s="36"/>
      <c r="N410" s="36"/>
      <c r="P410" s="35"/>
    </row>
    <row r="411" spans="1:16" ht="12.75" customHeight="1" x14ac:dyDescent="0.2">
      <c r="A411" s="35"/>
      <c r="B411" s="35"/>
      <c r="L411" s="37"/>
      <c r="M411" s="36"/>
      <c r="N411" s="36"/>
      <c r="P411" s="35"/>
    </row>
    <row r="412" spans="1:16" ht="12.75" customHeight="1" x14ac:dyDescent="0.2">
      <c r="A412" s="35"/>
      <c r="B412" s="35"/>
      <c r="L412" s="37"/>
      <c r="M412" s="36"/>
      <c r="N412" s="36"/>
      <c r="P412" s="35"/>
    </row>
    <row r="413" spans="1:16" ht="12.75" customHeight="1" x14ac:dyDescent="0.2">
      <c r="A413" s="35"/>
      <c r="B413" s="35"/>
      <c r="L413" s="37"/>
      <c r="M413" s="36"/>
      <c r="N413" s="36"/>
      <c r="P413" s="35"/>
    </row>
    <row r="414" spans="1:16" ht="12.75" customHeight="1" x14ac:dyDescent="0.2">
      <c r="A414" s="35"/>
      <c r="B414" s="35"/>
      <c r="L414" s="37"/>
      <c r="M414" s="36"/>
      <c r="N414" s="36"/>
      <c r="P414" s="35"/>
    </row>
    <row r="415" spans="1:16" ht="12.75" customHeight="1" x14ac:dyDescent="0.2">
      <c r="A415" s="35"/>
      <c r="B415" s="35"/>
      <c r="L415" s="37"/>
      <c r="M415" s="36"/>
      <c r="N415" s="36"/>
      <c r="P415" s="35"/>
    </row>
    <row r="416" spans="1:16" ht="12.75" customHeight="1" x14ac:dyDescent="0.2">
      <c r="A416" s="35"/>
      <c r="B416" s="35"/>
      <c r="L416" s="37"/>
      <c r="M416" s="36"/>
      <c r="N416" s="36"/>
      <c r="P416" s="35"/>
    </row>
    <row r="417" spans="1:16" ht="12.75" customHeight="1" x14ac:dyDescent="0.2">
      <c r="A417" s="35"/>
      <c r="B417" s="35"/>
      <c r="L417" s="37"/>
      <c r="M417" s="36"/>
      <c r="N417" s="36"/>
      <c r="P417" s="35"/>
    </row>
    <row r="418" spans="1:16" ht="12.75" customHeight="1" x14ac:dyDescent="0.2">
      <c r="A418" s="35"/>
      <c r="B418" s="35"/>
      <c r="L418" s="37"/>
      <c r="M418" s="36"/>
      <c r="N418" s="36"/>
      <c r="P418" s="35"/>
    </row>
    <row r="419" spans="1:16" ht="12.75" customHeight="1" x14ac:dyDescent="0.2">
      <c r="A419" s="35"/>
      <c r="B419" s="35"/>
      <c r="L419" s="37"/>
      <c r="M419" s="36"/>
      <c r="N419" s="36"/>
      <c r="P419" s="35"/>
    </row>
    <row r="420" spans="1:16" ht="12.75" customHeight="1" x14ac:dyDescent="0.2">
      <c r="A420" s="35"/>
      <c r="B420" s="35"/>
      <c r="L420" s="37"/>
      <c r="M420" s="36"/>
      <c r="N420" s="36"/>
      <c r="P420" s="35"/>
    </row>
    <row r="421" spans="1:16" ht="12.75" customHeight="1" x14ac:dyDescent="0.2">
      <c r="A421" s="35"/>
      <c r="B421" s="35"/>
      <c r="L421" s="37"/>
      <c r="M421" s="36"/>
      <c r="N421" s="36"/>
      <c r="P421" s="35"/>
    </row>
    <row r="422" spans="1:16" ht="12.75" customHeight="1" x14ac:dyDescent="0.2">
      <c r="A422" s="35"/>
      <c r="B422" s="35"/>
      <c r="L422" s="37"/>
      <c r="M422" s="36"/>
      <c r="N422" s="36"/>
      <c r="P422" s="35"/>
    </row>
    <row r="423" spans="1:16" ht="12.75" customHeight="1" x14ac:dyDescent="0.2">
      <c r="A423" s="35"/>
      <c r="B423" s="35"/>
      <c r="L423" s="37"/>
      <c r="M423" s="36"/>
      <c r="N423" s="36"/>
      <c r="P423" s="35"/>
    </row>
    <row r="424" spans="1:16" ht="12.75" customHeight="1" x14ac:dyDescent="0.2">
      <c r="A424" s="35"/>
      <c r="B424" s="35"/>
      <c r="L424" s="37"/>
      <c r="M424" s="36"/>
      <c r="N424" s="36"/>
      <c r="P424" s="35"/>
    </row>
    <row r="425" spans="1:16" ht="12.75" customHeight="1" x14ac:dyDescent="0.2">
      <c r="A425" s="35"/>
      <c r="B425" s="35"/>
      <c r="L425" s="37"/>
      <c r="M425" s="36"/>
      <c r="N425" s="36"/>
      <c r="P425" s="35"/>
    </row>
    <row r="426" spans="1:16" ht="12.75" customHeight="1" x14ac:dyDescent="0.2">
      <c r="A426" s="35"/>
      <c r="B426" s="35"/>
      <c r="L426" s="37"/>
      <c r="M426" s="36"/>
      <c r="N426" s="36"/>
      <c r="P426" s="35"/>
    </row>
    <row r="427" spans="1:16" ht="12.75" customHeight="1" x14ac:dyDescent="0.2">
      <c r="A427" s="35"/>
      <c r="B427" s="35"/>
      <c r="L427" s="37"/>
      <c r="M427" s="36"/>
      <c r="N427" s="36"/>
      <c r="P427" s="35"/>
    </row>
    <row r="428" spans="1:16" ht="12.75" customHeight="1" x14ac:dyDescent="0.2">
      <c r="A428" s="35"/>
      <c r="B428" s="35"/>
      <c r="L428" s="37"/>
      <c r="M428" s="36"/>
      <c r="N428" s="36"/>
      <c r="P428" s="35"/>
    </row>
    <row r="429" spans="1:16" ht="12.75" customHeight="1" x14ac:dyDescent="0.2">
      <c r="A429" s="35"/>
      <c r="B429" s="35"/>
      <c r="L429" s="37"/>
      <c r="M429" s="36"/>
      <c r="N429" s="36"/>
      <c r="P429" s="35"/>
    </row>
    <row r="430" spans="1:16" ht="12.75" customHeight="1" x14ac:dyDescent="0.2">
      <c r="A430" s="35"/>
      <c r="B430" s="35"/>
      <c r="L430" s="37"/>
      <c r="M430" s="36"/>
      <c r="N430" s="36"/>
      <c r="P430" s="35"/>
    </row>
    <row r="431" spans="1:16" ht="12.75" customHeight="1" x14ac:dyDescent="0.2">
      <c r="A431" s="35"/>
      <c r="B431" s="35"/>
      <c r="L431" s="37"/>
      <c r="M431" s="36"/>
      <c r="N431" s="36"/>
      <c r="P431" s="35"/>
    </row>
    <row r="432" spans="1:16" ht="12.75" customHeight="1" x14ac:dyDescent="0.2">
      <c r="A432" s="35"/>
      <c r="B432" s="35"/>
      <c r="L432" s="37"/>
      <c r="M432" s="36"/>
      <c r="N432" s="36"/>
      <c r="P432" s="35"/>
    </row>
    <row r="433" spans="1:16" ht="12.75" customHeight="1" x14ac:dyDescent="0.2">
      <c r="A433" s="35"/>
      <c r="B433" s="35"/>
      <c r="L433" s="37"/>
      <c r="M433" s="36"/>
      <c r="N433" s="36"/>
      <c r="P433" s="35"/>
    </row>
    <row r="434" spans="1:16" ht="12.75" customHeight="1" x14ac:dyDescent="0.2">
      <c r="A434" s="35"/>
      <c r="B434" s="35"/>
      <c r="L434" s="37"/>
      <c r="M434" s="36"/>
      <c r="N434" s="36"/>
      <c r="P434" s="35"/>
    </row>
    <row r="435" spans="1:16" ht="12.75" customHeight="1" x14ac:dyDescent="0.2">
      <c r="A435" s="35"/>
      <c r="B435" s="35"/>
      <c r="L435" s="37"/>
      <c r="M435" s="36"/>
      <c r="N435" s="36"/>
      <c r="P435" s="35"/>
    </row>
    <row r="436" spans="1:16" ht="12.75" customHeight="1" x14ac:dyDescent="0.2">
      <c r="A436" s="35"/>
      <c r="B436" s="35"/>
      <c r="L436" s="37"/>
      <c r="M436" s="36"/>
      <c r="N436" s="36"/>
      <c r="P436" s="35"/>
    </row>
    <row r="437" spans="1:16" ht="12.75" customHeight="1" x14ac:dyDescent="0.2">
      <c r="A437" s="35"/>
      <c r="B437" s="35"/>
      <c r="L437" s="37"/>
      <c r="M437" s="36"/>
      <c r="N437" s="36"/>
      <c r="P437" s="35"/>
    </row>
    <row r="438" spans="1:16" ht="12.75" customHeight="1" x14ac:dyDescent="0.2">
      <c r="A438" s="35"/>
      <c r="B438" s="35"/>
      <c r="L438" s="37"/>
      <c r="M438" s="36"/>
      <c r="N438" s="36"/>
      <c r="P438" s="35"/>
    </row>
    <row r="439" spans="1:16" ht="12.75" customHeight="1" x14ac:dyDescent="0.2">
      <c r="A439" s="35"/>
      <c r="B439" s="35"/>
      <c r="L439" s="37"/>
      <c r="M439" s="36"/>
      <c r="N439" s="36"/>
      <c r="P439" s="35"/>
    </row>
    <row r="440" spans="1:16" ht="12.75" customHeight="1" x14ac:dyDescent="0.2">
      <c r="A440" s="35"/>
      <c r="B440" s="35"/>
      <c r="L440" s="37"/>
      <c r="M440" s="36"/>
      <c r="N440" s="36"/>
      <c r="P440" s="35"/>
    </row>
    <row r="441" spans="1:16" ht="12.75" customHeight="1" x14ac:dyDescent="0.2">
      <c r="A441" s="35"/>
      <c r="B441" s="35"/>
      <c r="L441" s="37"/>
      <c r="M441" s="36"/>
      <c r="N441" s="36"/>
      <c r="P441" s="35"/>
    </row>
    <row r="442" spans="1:16" ht="12.75" customHeight="1" x14ac:dyDescent="0.2">
      <c r="A442" s="35"/>
      <c r="B442" s="35"/>
      <c r="L442" s="37"/>
      <c r="M442" s="36"/>
      <c r="N442" s="36"/>
      <c r="P442" s="35"/>
    </row>
    <row r="443" spans="1:16" ht="12.75" customHeight="1" x14ac:dyDescent="0.2">
      <c r="A443" s="35"/>
      <c r="B443" s="35"/>
      <c r="L443" s="37"/>
      <c r="M443" s="36"/>
      <c r="N443" s="36"/>
      <c r="P443" s="35"/>
    </row>
    <row r="444" spans="1:16" ht="12.75" customHeight="1" x14ac:dyDescent="0.2">
      <c r="A444" s="35"/>
      <c r="B444" s="35"/>
      <c r="L444" s="37"/>
      <c r="M444" s="36"/>
      <c r="N444" s="36"/>
      <c r="P444" s="35"/>
    </row>
    <row r="445" spans="1:16" ht="12.75" customHeight="1" x14ac:dyDescent="0.2">
      <c r="A445" s="35"/>
      <c r="B445" s="35"/>
      <c r="L445" s="37"/>
      <c r="M445" s="36"/>
      <c r="N445" s="36"/>
      <c r="P445" s="35"/>
    </row>
    <row r="446" spans="1:16" ht="12.75" customHeight="1" x14ac:dyDescent="0.2">
      <c r="A446" s="35"/>
      <c r="B446" s="35"/>
      <c r="L446" s="37"/>
      <c r="M446" s="36"/>
      <c r="N446" s="36"/>
      <c r="P446" s="35"/>
    </row>
    <row r="447" spans="1:16" ht="12.75" customHeight="1" x14ac:dyDescent="0.2">
      <c r="A447" s="35"/>
      <c r="B447" s="35"/>
      <c r="L447" s="37"/>
      <c r="M447" s="36"/>
      <c r="N447" s="36"/>
      <c r="P447" s="35"/>
    </row>
    <row r="448" spans="1:16" ht="12.75" customHeight="1" x14ac:dyDescent="0.2">
      <c r="A448" s="35"/>
      <c r="B448" s="35"/>
      <c r="L448" s="37"/>
      <c r="M448" s="36"/>
      <c r="N448" s="36"/>
      <c r="P448" s="35"/>
    </row>
    <row r="449" spans="1:16" ht="12.75" customHeight="1" x14ac:dyDescent="0.2">
      <c r="A449" s="35"/>
      <c r="B449" s="35"/>
      <c r="L449" s="37"/>
      <c r="M449" s="36"/>
      <c r="N449" s="36"/>
      <c r="P449" s="35"/>
    </row>
    <row r="450" spans="1:16" ht="12.75" customHeight="1" x14ac:dyDescent="0.2">
      <c r="A450" s="35"/>
      <c r="B450" s="35"/>
      <c r="L450" s="37"/>
      <c r="M450" s="36"/>
      <c r="N450" s="36"/>
      <c r="P450" s="35"/>
    </row>
    <row r="451" spans="1:16" ht="12.75" customHeight="1" x14ac:dyDescent="0.2">
      <c r="A451" s="35"/>
      <c r="B451" s="35"/>
      <c r="L451" s="37"/>
      <c r="M451" s="36"/>
      <c r="N451" s="36"/>
      <c r="P451" s="35"/>
    </row>
    <row r="452" spans="1:16" ht="12.75" customHeight="1" x14ac:dyDescent="0.2">
      <c r="A452" s="35"/>
      <c r="B452" s="35"/>
      <c r="L452" s="37"/>
      <c r="M452" s="36"/>
      <c r="N452" s="36"/>
      <c r="P452" s="35"/>
    </row>
    <row r="453" spans="1:16" ht="12.75" customHeight="1" x14ac:dyDescent="0.2">
      <c r="A453" s="35"/>
      <c r="B453" s="35"/>
      <c r="L453" s="37"/>
      <c r="M453" s="36"/>
      <c r="N453" s="36"/>
      <c r="P453" s="35"/>
    </row>
    <row r="454" spans="1:16" ht="12.75" customHeight="1" x14ac:dyDescent="0.2">
      <c r="A454" s="35"/>
      <c r="B454" s="35"/>
      <c r="L454" s="37"/>
      <c r="M454" s="36"/>
      <c r="N454" s="36"/>
      <c r="P454" s="35"/>
    </row>
    <row r="455" spans="1:16" ht="12.75" customHeight="1" x14ac:dyDescent="0.2">
      <c r="A455" s="35"/>
      <c r="B455" s="35"/>
      <c r="L455" s="37"/>
      <c r="M455" s="36"/>
      <c r="N455" s="36"/>
      <c r="P455" s="35"/>
    </row>
    <row r="456" spans="1:16" ht="12.75" customHeight="1" x14ac:dyDescent="0.2">
      <c r="A456" s="35"/>
      <c r="B456" s="35"/>
      <c r="L456" s="37"/>
      <c r="M456" s="36"/>
      <c r="N456" s="36"/>
      <c r="P456" s="35"/>
    </row>
    <row r="457" spans="1:16" ht="12.75" customHeight="1" x14ac:dyDescent="0.2">
      <c r="A457" s="35"/>
      <c r="B457" s="35"/>
      <c r="L457" s="37"/>
      <c r="M457" s="36"/>
      <c r="N457" s="36"/>
      <c r="P457" s="35"/>
    </row>
    <row r="458" spans="1:16" ht="12.75" customHeight="1" x14ac:dyDescent="0.2">
      <c r="A458" s="35"/>
      <c r="B458" s="35"/>
      <c r="L458" s="37"/>
      <c r="M458" s="36"/>
      <c r="N458" s="36"/>
      <c r="P458" s="35"/>
    </row>
    <row r="459" spans="1:16" ht="12.75" customHeight="1" x14ac:dyDescent="0.2">
      <c r="A459" s="35"/>
      <c r="B459" s="35"/>
      <c r="L459" s="37"/>
      <c r="M459" s="36"/>
      <c r="N459" s="36"/>
      <c r="P459" s="35"/>
    </row>
    <row r="460" spans="1:16" ht="12.75" customHeight="1" x14ac:dyDescent="0.2">
      <c r="A460" s="35"/>
      <c r="B460" s="35"/>
      <c r="L460" s="37"/>
      <c r="M460" s="36"/>
      <c r="N460" s="36"/>
      <c r="P460" s="35"/>
    </row>
    <row r="461" spans="1:16" ht="12.75" customHeight="1" x14ac:dyDescent="0.2">
      <c r="A461" s="35"/>
      <c r="B461" s="35"/>
      <c r="L461" s="37"/>
      <c r="M461" s="36"/>
      <c r="N461" s="36"/>
      <c r="P461" s="35"/>
    </row>
    <row r="462" spans="1:16" ht="12.75" customHeight="1" x14ac:dyDescent="0.2">
      <c r="A462" s="35"/>
      <c r="B462" s="35"/>
      <c r="L462" s="37"/>
      <c r="M462" s="36"/>
      <c r="N462" s="36"/>
      <c r="P462" s="35"/>
    </row>
    <row r="463" spans="1:16" ht="12.75" customHeight="1" x14ac:dyDescent="0.2">
      <c r="A463" s="35"/>
      <c r="B463" s="35"/>
      <c r="L463" s="37"/>
      <c r="M463" s="36"/>
      <c r="N463" s="36"/>
      <c r="P463" s="35"/>
    </row>
    <row r="464" spans="1:16" ht="12.75" customHeight="1" x14ac:dyDescent="0.2">
      <c r="A464" s="35"/>
      <c r="B464" s="35"/>
      <c r="L464" s="37"/>
      <c r="M464" s="36"/>
      <c r="N464" s="36"/>
      <c r="P464" s="35"/>
    </row>
    <row r="465" spans="1:16" ht="12.75" customHeight="1" x14ac:dyDescent="0.2">
      <c r="A465" s="35"/>
      <c r="B465" s="35"/>
      <c r="L465" s="37"/>
      <c r="M465" s="36"/>
      <c r="N465" s="36"/>
      <c r="P465" s="35"/>
    </row>
    <row r="466" spans="1:16" ht="12.75" customHeight="1" x14ac:dyDescent="0.2">
      <c r="A466" s="35"/>
      <c r="B466" s="35"/>
      <c r="L466" s="37"/>
      <c r="M466" s="36"/>
      <c r="N466" s="36"/>
      <c r="P466" s="35"/>
    </row>
    <row r="467" spans="1:16" ht="12.75" customHeight="1" x14ac:dyDescent="0.2">
      <c r="A467" s="35"/>
      <c r="B467" s="35"/>
      <c r="L467" s="37"/>
      <c r="M467" s="36"/>
      <c r="N467" s="36"/>
      <c r="P467" s="35"/>
    </row>
    <row r="468" spans="1:16" ht="12.75" customHeight="1" x14ac:dyDescent="0.2">
      <c r="A468" s="35"/>
      <c r="B468" s="35"/>
      <c r="L468" s="37"/>
      <c r="M468" s="36"/>
      <c r="N468" s="36"/>
      <c r="P468" s="35"/>
    </row>
    <row r="469" spans="1:16" ht="12.75" customHeight="1" x14ac:dyDescent="0.2">
      <c r="A469" s="35"/>
      <c r="B469" s="35"/>
      <c r="L469" s="37"/>
      <c r="M469" s="36"/>
      <c r="N469" s="36"/>
      <c r="P469" s="35"/>
    </row>
    <row r="470" spans="1:16" ht="12.75" customHeight="1" x14ac:dyDescent="0.2">
      <c r="A470" s="35"/>
      <c r="B470" s="35"/>
      <c r="L470" s="37"/>
      <c r="M470" s="36"/>
      <c r="N470" s="36"/>
      <c r="P470" s="35"/>
    </row>
    <row r="471" spans="1:16" ht="12.75" customHeight="1" x14ac:dyDescent="0.2">
      <c r="A471" s="35"/>
      <c r="B471" s="35"/>
      <c r="L471" s="37"/>
      <c r="M471" s="36"/>
      <c r="N471" s="36"/>
      <c r="P471" s="35"/>
    </row>
    <row r="472" spans="1:16" ht="12.75" customHeight="1" x14ac:dyDescent="0.2">
      <c r="A472" s="35"/>
      <c r="B472" s="35"/>
      <c r="L472" s="37"/>
      <c r="M472" s="36"/>
      <c r="N472" s="36"/>
      <c r="P472" s="35"/>
    </row>
    <row r="473" spans="1:16" ht="12.75" customHeight="1" x14ac:dyDescent="0.2">
      <c r="A473" s="35"/>
      <c r="B473" s="35"/>
      <c r="L473" s="37"/>
      <c r="M473" s="36"/>
      <c r="N473" s="36"/>
      <c r="P473" s="35"/>
    </row>
    <row r="474" spans="1:16" ht="12.75" customHeight="1" x14ac:dyDescent="0.2">
      <c r="A474" s="35"/>
      <c r="B474" s="35"/>
      <c r="L474" s="37"/>
      <c r="M474" s="36"/>
      <c r="N474" s="36"/>
      <c r="P474" s="35"/>
    </row>
    <row r="475" spans="1:16" ht="12.75" customHeight="1" x14ac:dyDescent="0.2">
      <c r="A475" s="35"/>
      <c r="B475" s="35"/>
      <c r="L475" s="37"/>
      <c r="M475" s="36"/>
      <c r="N475" s="36"/>
      <c r="P475" s="35"/>
    </row>
    <row r="476" spans="1:16" ht="12.75" customHeight="1" x14ac:dyDescent="0.2">
      <c r="A476" s="35"/>
      <c r="B476" s="35"/>
      <c r="L476" s="37"/>
      <c r="M476" s="36"/>
      <c r="N476" s="36"/>
      <c r="P476" s="35"/>
    </row>
    <row r="477" spans="1:16" ht="12.75" customHeight="1" x14ac:dyDescent="0.2">
      <c r="A477" s="35"/>
      <c r="B477" s="35"/>
      <c r="L477" s="37"/>
      <c r="M477" s="36"/>
      <c r="N477" s="36"/>
      <c r="P477" s="35"/>
    </row>
    <row r="478" spans="1:16" ht="12.75" customHeight="1" x14ac:dyDescent="0.2">
      <c r="A478" s="35"/>
      <c r="B478" s="35"/>
      <c r="L478" s="37"/>
      <c r="M478" s="36"/>
      <c r="N478" s="36"/>
      <c r="P478" s="35"/>
    </row>
    <row r="479" spans="1:16" ht="12.75" customHeight="1" x14ac:dyDescent="0.2">
      <c r="A479" s="35"/>
      <c r="B479" s="35"/>
      <c r="L479" s="37"/>
      <c r="M479" s="36"/>
      <c r="N479" s="36"/>
      <c r="P479" s="35"/>
    </row>
    <row r="480" spans="1:16" ht="12.75" customHeight="1" x14ac:dyDescent="0.2">
      <c r="A480" s="35"/>
      <c r="B480" s="35"/>
      <c r="L480" s="37"/>
      <c r="M480" s="36"/>
      <c r="N480" s="36"/>
      <c r="P480" s="35"/>
    </row>
    <row r="481" spans="1:16" ht="12.75" customHeight="1" x14ac:dyDescent="0.2">
      <c r="A481" s="35"/>
      <c r="B481" s="35"/>
      <c r="L481" s="37"/>
      <c r="M481" s="36"/>
      <c r="N481" s="36"/>
      <c r="P481" s="35"/>
    </row>
    <row r="482" spans="1:16" ht="12.75" customHeight="1" x14ac:dyDescent="0.2">
      <c r="A482" s="35"/>
      <c r="B482" s="35"/>
      <c r="L482" s="37"/>
      <c r="M482" s="36"/>
      <c r="N482" s="36"/>
      <c r="P482" s="35"/>
    </row>
    <row r="483" spans="1:16" ht="12.75" customHeight="1" x14ac:dyDescent="0.2">
      <c r="A483" s="35"/>
      <c r="B483" s="35"/>
      <c r="L483" s="37"/>
      <c r="M483" s="36"/>
      <c r="N483" s="36"/>
      <c r="P483" s="35"/>
    </row>
    <row r="484" spans="1:16" ht="12.75" customHeight="1" x14ac:dyDescent="0.2">
      <c r="A484" s="35"/>
      <c r="B484" s="35"/>
      <c r="L484" s="37"/>
      <c r="M484" s="36"/>
      <c r="N484" s="36"/>
      <c r="P484" s="35"/>
    </row>
    <row r="485" spans="1:16" ht="12.75" customHeight="1" x14ac:dyDescent="0.2">
      <c r="A485" s="35"/>
      <c r="B485" s="35"/>
      <c r="L485" s="37"/>
      <c r="M485" s="36"/>
      <c r="N485" s="36"/>
      <c r="P485" s="35"/>
    </row>
    <row r="486" spans="1:16" ht="12.75" customHeight="1" x14ac:dyDescent="0.2">
      <c r="A486" s="35"/>
      <c r="B486" s="35"/>
      <c r="L486" s="37"/>
      <c r="M486" s="36"/>
      <c r="N486" s="36"/>
      <c r="P486" s="35"/>
    </row>
    <row r="487" spans="1:16" ht="12.75" customHeight="1" x14ac:dyDescent="0.2">
      <c r="A487" s="35"/>
      <c r="B487" s="35"/>
      <c r="L487" s="37"/>
      <c r="M487" s="36"/>
      <c r="N487" s="36"/>
      <c r="P487" s="35"/>
    </row>
    <row r="488" spans="1:16" ht="12.75" customHeight="1" x14ac:dyDescent="0.2">
      <c r="A488" s="35"/>
      <c r="B488" s="35"/>
      <c r="L488" s="37"/>
      <c r="M488" s="36"/>
      <c r="N488" s="36"/>
      <c r="P488" s="35"/>
    </row>
    <row r="489" spans="1:16" ht="12.75" customHeight="1" x14ac:dyDescent="0.2">
      <c r="A489" s="35"/>
      <c r="B489" s="35"/>
      <c r="L489" s="37"/>
      <c r="M489" s="36"/>
      <c r="N489" s="36"/>
      <c r="P489" s="35"/>
    </row>
    <row r="490" spans="1:16" ht="12.75" customHeight="1" x14ac:dyDescent="0.2">
      <c r="A490" s="35"/>
      <c r="B490" s="35"/>
      <c r="L490" s="37"/>
      <c r="M490" s="36"/>
      <c r="N490" s="36"/>
      <c r="P490" s="35"/>
    </row>
    <row r="491" spans="1:16" ht="12.75" customHeight="1" x14ac:dyDescent="0.2">
      <c r="A491" s="35"/>
      <c r="B491" s="35"/>
      <c r="L491" s="37"/>
      <c r="M491" s="36"/>
      <c r="N491" s="36"/>
      <c r="P491" s="35"/>
    </row>
    <row r="492" spans="1:16" ht="12.75" customHeight="1" x14ac:dyDescent="0.2">
      <c r="A492" s="35"/>
      <c r="B492" s="35"/>
      <c r="L492" s="37"/>
      <c r="M492" s="36"/>
      <c r="N492" s="36"/>
      <c r="P492" s="35"/>
    </row>
    <row r="493" spans="1:16" ht="12.75" customHeight="1" x14ac:dyDescent="0.2">
      <c r="A493" s="35"/>
      <c r="B493" s="35"/>
      <c r="L493" s="37"/>
      <c r="M493" s="36"/>
      <c r="N493" s="36"/>
      <c r="P493" s="35"/>
    </row>
    <row r="494" spans="1:16" ht="12.75" customHeight="1" x14ac:dyDescent="0.2">
      <c r="A494" s="35"/>
      <c r="B494" s="35"/>
      <c r="L494" s="37"/>
      <c r="M494" s="36"/>
      <c r="N494" s="36"/>
      <c r="P494" s="35"/>
    </row>
    <row r="495" spans="1:16" ht="12.75" customHeight="1" x14ac:dyDescent="0.2">
      <c r="A495" s="35"/>
      <c r="B495" s="35"/>
      <c r="L495" s="37"/>
      <c r="M495" s="36"/>
      <c r="N495" s="36"/>
      <c r="P495" s="35"/>
    </row>
    <row r="496" spans="1:16" ht="12.75" customHeight="1" x14ac:dyDescent="0.2">
      <c r="A496" s="35"/>
      <c r="B496" s="35"/>
      <c r="L496" s="37"/>
      <c r="M496" s="36"/>
      <c r="N496" s="36"/>
      <c r="P496" s="35"/>
    </row>
    <row r="497" spans="1:16" ht="12.75" customHeight="1" x14ac:dyDescent="0.2">
      <c r="A497" s="35"/>
      <c r="B497" s="35"/>
      <c r="L497" s="37"/>
      <c r="M497" s="36"/>
      <c r="N497" s="36"/>
      <c r="P497" s="35"/>
    </row>
    <row r="498" spans="1:16" ht="12.75" customHeight="1" x14ac:dyDescent="0.2">
      <c r="A498" s="35"/>
      <c r="B498" s="35"/>
      <c r="L498" s="37"/>
      <c r="M498" s="36"/>
      <c r="N498" s="36"/>
      <c r="P498" s="35"/>
    </row>
    <row r="499" spans="1:16" ht="12.75" customHeight="1" x14ac:dyDescent="0.2">
      <c r="A499" s="35"/>
      <c r="B499" s="35"/>
      <c r="L499" s="37"/>
      <c r="M499" s="36"/>
      <c r="N499" s="36"/>
      <c r="P499" s="35"/>
    </row>
    <row r="500" spans="1:16" ht="12.75" customHeight="1" x14ac:dyDescent="0.2">
      <c r="A500" s="35"/>
      <c r="B500" s="35"/>
      <c r="L500" s="37"/>
      <c r="M500" s="36"/>
      <c r="N500" s="36"/>
      <c r="P500" s="35"/>
    </row>
    <row r="501" spans="1:16" ht="12.75" customHeight="1" x14ac:dyDescent="0.2">
      <c r="A501" s="35"/>
      <c r="B501" s="35"/>
      <c r="L501" s="37"/>
      <c r="M501" s="36"/>
      <c r="N501" s="36"/>
      <c r="P501" s="35"/>
    </row>
    <row r="502" spans="1:16" ht="12.75" customHeight="1" x14ac:dyDescent="0.2">
      <c r="A502" s="35"/>
      <c r="B502" s="35"/>
      <c r="L502" s="37"/>
      <c r="M502" s="36"/>
      <c r="N502" s="36"/>
      <c r="P502" s="35"/>
    </row>
    <row r="503" spans="1:16" ht="12.75" customHeight="1" x14ac:dyDescent="0.2">
      <c r="A503" s="35"/>
      <c r="B503" s="35"/>
      <c r="L503" s="37"/>
      <c r="M503" s="36"/>
      <c r="N503" s="36"/>
      <c r="P503" s="35"/>
    </row>
    <row r="504" spans="1:16" ht="12.75" customHeight="1" x14ac:dyDescent="0.2">
      <c r="A504" s="35"/>
      <c r="B504" s="35"/>
      <c r="L504" s="37"/>
      <c r="M504" s="36"/>
      <c r="N504" s="36"/>
      <c r="P504" s="35"/>
    </row>
    <row r="505" spans="1:16" ht="12.75" customHeight="1" x14ac:dyDescent="0.2">
      <c r="A505" s="35"/>
      <c r="B505" s="35"/>
      <c r="L505" s="37"/>
      <c r="M505" s="36"/>
      <c r="N505" s="36"/>
      <c r="P505" s="35"/>
    </row>
    <row r="506" spans="1:16" ht="12.75" customHeight="1" x14ac:dyDescent="0.2">
      <c r="A506" s="35"/>
      <c r="B506" s="35"/>
      <c r="L506" s="37"/>
      <c r="M506" s="36"/>
      <c r="N506" s="36"/>
      <c r="P506" s="35"/>
    </row>
    <row r="507" spans="1:16" ht="12.75" customHeight="1" x14ac:dyDescent="0.2">
      <c r="A507" s="35"/>
      <c r="B507" s="35"/>
      <c r="L507" s="37"/>
      <c r="M507" s="36"/>
      <c r="N507" s="36"/>
      <c r="P507" s="35"/>
    </row>
    <row r="508" spans="1:16" ht="12.75" customHeight="1" x14ac:dyDescent="0.2">
      <c r="A508" s="35"/>
      <c r="B508" s="35"/>
      <c r="L508" s="37"/>
      <c r="M508" s="36"/>
      <c r="N508" s="36"/>
      <c r="P508" s="35"/>
    </row>
    <row r="509" spans="1:16" ht="12.75" customHeight="1" x14ac:dyDescent="0.2">
      <c r="A509" s="35"/>
      <c r="B509" s="35"/>
      <c r="L509" s="37"/>
      <c r="M509" s="36"/>
      <c r="N509" s="36"/>
      <c r="P509" s="35"/>
    </row>
    <row r="510" spans="1:16" ht="12.75" customHeight="1" x14ac:dyDescent="0.2">
      <c r="A510" s="35"/>
      <c r="B510" s="35"/>
      <c r="L510" s="37"/>
      <c r="M510" s="36"/>
      <c r="N510" s="36"/>
      <c r="P510" s="35"/>
    </row>
    <row r="511" spans="1:16" ht="12.75" customHeight="1" x14ac:dyDescent="0.2">
      <c r="A511" s="35"/>
      <c r="B511" s="35"/>
      <c r="L511" s="37"/>
      <c r="M511" s="36"/>
      <c r="N511" s="36"/>
      <c r="P511" s="35"/>
    </row>
    <row r="512" spans="1:16" ht="12.75" customHeight="1" x14ac:dyDescent="0.2">
      <c r="A512" s="35"/>
      <c r="B512" s="35"/>
      <c r="L512" s="37"/>
      <c r="M512" s="36"/>
      <c r="N512" s="36"/>
      <c r="P512" s="35"/>
    </row>
    <row r="513" spans="1:16" ht="12.75" customHeight="1" x14ac:dyDescent="0.2">
      <c r="A513" s="35"/>
      <c r="B513" s="35"/>
      <c r="L513" s="37"/>
      <c r="M513" s="36"/>
      <c r="N513" s="36"/>
      <c r="P513" s="35"/>
    </row>
    <row r="514" spans="1:16" ht="12.75" customHeight="1" x14ac:dyDescent="0.2">
      <c r="A514" s="35"/>
      <c r="B514" s="35"/>
      <c r="L514" s="37"/>
      <c r="M514" s="36"/>
      <c r="N514" s="36"/>
      <c r="P514" s="35"/>
    </row>
    <row r="515" spans="1:16" ht="12.75" customHeight="1" x14ac:dyDescent="0.2">
      <c r="A515" s="35"/>
      <c r="B515" s="35"/>
      <c r="L515" s="37"/>
      <c r="M515" s="36"/>
      <c r="N515" s="36"/>
      <c r="P515" s="35"/>
    </row>
    <row r="516" spans="1:16" ht="12.75" customHeight="1" x14ac:dyDescent="0.2">
      <c r="A516" s="35"/>
      <c r="B516" s="35"/>
      <c r="L516" s="37"/>
      <c r="M516" s="36"/>
      <c r="N516" s="36"/>
      <c r="P516" s="35"/>
    </row>
    <row r="517" spans="1:16" ht="12.75" customHeight="1" x14ac:dyDescent="0.2">
      <c r="A517" s="35"/>
      <c r="B517" s="35"/>
      <c r="L517" s="37"/>
      <c r="M517" s="36"/>
      <c r="N517" s="36"/>
      <c r="P517" s="35"/>
    </row>
    <row r="518" spans="1:16" ht="12.75" customHeight="1" x14ac:dyDescent="0.2">
      <c r="A518" s="35"/>
      <c r="B518" s="35"/>
      <c r="L518" s="37"/>
      <c r="M518" s="36"/>
      <c r="N518" s="36"/>
      <c r="P518" s="35"/>
    </row>
    <row r="519" spans="1:16" ht="12.75" customHeight="1" x14ac:dyDescent="0.2">
      <c r="A519" s="35"/>
      <c r="B519" s="35"/>
      <c r="L519" s="37"/>
      <c r="M519" s="36"/>
      <c r="N519" s="36"/>
      <c r="P519" s="35"/>
    </row>
    <row r="520" spans="1:16" ht="12.75" customHeight="1" x14ac:dyDescent="0.2">
      <c r="A520" s="35"/>
      <c r="B520" s="35"/>
      <c r="L520" s="37"/>
      <c r="M520" s="36"/>
      <c r="N520" s="36"/>
      <c r="P520" s="35"/>
    </row>
    <row r="521" spans="1:16" ht="12.75" customHeight="1" x14ac:dyDescent="0.2">
      <c r="A521" s="35"/>
      <c r="B521" s="35"/>
      <c r="L521" s="37"/>
      <c r="M521" s="36"/>
      <c r="N521" s="36"/>
      <c r="P521" s="35"/>
    </row>
    <row r="522" spans="1:16" ht="12.75" customHeight="1" x14ac:dyDescent="0.2">
      <c r="A522" s="35"/>
      <c r="B522" s="35"/>
      <c r="L522" s="37"/>
      <c r="M522" s="36"/>
      <c r="N522" s="36"/>
      <c r="P522" s="35"/>
    </row>
    <row r="523" spans="1:16" ht="12.75" customHeight="1" x14ac:dyDescent="0.2">
      <c r="A523" s="35"/>
      <c r="B523" s="35"/>
      <c r="L523" s="37"/>
      <c r="M523" s="36"/>
      <c r="N523" s="36"/>
      <c r="P523" s="35"/>
    </row>
    <row r="524" spans="1:16" ht="12.75" customHeight="1" x14ac:dyDescent="0.2">
      <c r="A524" s="35"/>
      <c r="B524" s="35"/>
      <c r="L524" s="37"/>
      <c r="M524" s="36"/>
      <c r="N524" s="36"/>
      <c r="P524" s="35"/>
    </row>
    <row r="525" spans="1:16" ht="12.75" customHeight="1" x14ac:dyDescent="0.2">
      <c r="A525" s="35"/>
      <c r="B525" s="35"/>
      <c r="L525" s="37"/>
      <c r="M525" s="36"/>
      <c r="N525" s="36"/>
      <c r="P525" s="35"/>
    </row>
    <row r="526" spans="1:16" ht="12.75" customHeight="1" x14ac:dyDescent="0.2">
      <c r="A526" s="35"/>
      <c r="B526" s="35"/>
      <c r="L526" s="37"/>
      <c r="M526" s="36"/>
      <c r="N526" s="36"/>
      <c r="P526" s="35"/>
    </row>
    <row r="527" spans="1:16" ht="12.75" customHeight="1" x14ac:dyDescent="0.2">
      <c r="A527" s="35"/>
      <c r="B527" s="35"/>
      <c r="L527" s="37"/>
      <c r="M527" s="36"/>
      <c r="N527" s="36"/>
      <c r="P527" s="35"/>
    </row>
    <row r="528" spans="1:16" ht="12.75" customHeight="1" x14ac:dyDescent="0.2">
      <c r="A528" s="35"/>
      <c r="B528" s="35"/>
      <c r="L528" s="37"/>
      <c r="M528" s="36"/>
      <c r="N528" s="36"/>
      <c r="P528" s="35"/>
    </row>
    <row r="529" spans="1:16" ht="12.75" customHeight="1" x14ac:dyDescent="0.2">
      <c r="A529" s="35"/>
      <c r="B529" s="35"/>
      <c r="L529" s="37"/>
      <c r="M529" s="36"/>
      <c r="N529" s="36"/>
      <c r="P529" s="35"/>
    </row>
    <row r="530" spans="1:16" ht="12.75" customHeight="1" x14ac:dyDescent="0.2">
      <c r="A530" s="35"/>
      <c r="B530" s="35"/>
      <c r="L530" s="37"/>
      <c r="M530" s="36"/>
      <c r="N530" s="36"/>
      <c r="P530" s="35"/>
    </row>
    <row r="531" spans="1:16" ht="12.75" customHeight="1" x14ac:dyDescent="0.2">
      <c r="A531" s="35"/>
      <c r="B531" s="35"/>
      <c r="L531" s="37"/>
      <c r="M531" s="36"/>
      <c r="N531" s="36"/>
      <c r="P531" s="35"/>
    </row>
    <row r="532" spans="1:16" ht="12.75" customHeight="1" x14ac:dyDescent="0.2">
      <c r="A532" s="35"/>
      <c r="B532" s="35"/>
      <c r="L532" s="37"/>
      <c r="M532" s="36"/>
      <c r="N532" s="36"/>
      <c r="P532" s="35"/>
    </row>
    <row r="533" spans="1:16" ht="12.75" customHeight="1" x14ac:dyDescent="0.2">
      <c r="A533" s="35"/>
      <c r="B533" s="35"/>
      <c r="L533" s="37"/>
      <c r="M533" s="36"/>
      <c r="N533" s="36"/>
      <c r="P533" s="35"/>
    </row>
    <row r="534" spans="1:16" ht="12.75" customHeight="1" x14ac:dyDescent="0.2">
      <c r="A534" s="35"/>
      <c r="B534" s="35"/>
      <c r="L534" s="37"/>
      <c r="M534" s="36"/>
      <c r="N534" s="36"/>
      <c r="P534" s="35"/>
    </row>
    <row r="535" spans="1:16" ht="12.75" customHeight="1" x14ac:dyDescent="0.2">
      <c r="A535" s="35"/>
      <c r="B535" s="35"/>
      <c r="L535" s="37"/>
      <c r="M535" s="36"/>
      <c r="N535" s="36"/>
      <c r="P535" s="35"/>
    </row>
    <row r="536" spans="1:16" ht="12.75" customHeight="1" x14ac:dyDescent="0.2">
      <c r="A536" s="35"/>
      <c r="B536" s="35"/>
      <c r="L536" s="37"/>
      <c r="M536" s="36"/>
      <c r="N536" s="36"/>
      <c r="P536" s="35"/>
    </row>
    <row r="537" spans="1:16" ht="12.75" customHeight="1" x14ac:dyDescent="0.2">
      <c r="A537" s="35"/>
      <c r="B537" s="35"/>
      <c r="L537" s="37"/>
      <c r="M537" s="36"/>
      <c r="N537" s="36"/>
      <c r="P537" s="35"/>
    </row>
    <row r="538" spans="1:16" ht="12.75" customHeight="1" x14ac:dyDescent="0.2">
      <c r="A538" s="35"/>
      <c r="B538" s="35"/>
      <c r="L538" s="37"/>
      <c r="M538" s="36"/>
      <c r="N538" s="36"/>
      <c r="P538" s="35"/>
    </row>
    <row r="539" spans="1:16" ht="12.75" customHeight="1" x14ac:dyDescent="0.2">
      <c r="A539" s="35"/>
      <c r="B539" s="35"/>
      <c r="L539" s="37"/>
      <c r="M539" s="36"/>
      <c r="N539" s="36"/>
      <c r="P539" s="35"/>
    </row>
    <row r="540" spans="1:16" ht="12.75" customHeight="1" x14ac:dyDescent="0.2">
      <c r="A540" s="35"/>
      <c r="B540" s="35"/>
      <c r="L540" s="37"/>
      <c r="M540" s="36"/>
      <c r="N540" s="36"/>
      <c r="P540" s="35"/>
    </row>
    <row r="541" spans="1:16" ht="12.75" customHeight="1" x14ac:dyDescent="0.2">
      <c r="A541" s="35"/>
      <c r="B541" s="35"/>
      <c r="L541" s="37"/>
      <c r="M541" s="36"/>
      <c r="N541" s="36"/>
      <c r="P541" s="35"/>
    </row>
    <row r="542" spans="1:16" ht="12.75" customHeight="1" x14ac:dyDescent="0.2">
      <c r="A542" s="35"/>
      <c r="B542" s="35"/>
      <c r="L542" s="37"/>
      <c r="M542" s="36"/>
      <c r="N542" s="36"/>
      <c r="P542" s="35"/>
    </row>
    <row r="543" spans="1:16" ht="12.75" customHeight="1" x14ac:dyDescent="0.2">
      <c r="A543" s="35"/>
      <c r="B543" s="35"/>
      <c r="L543" s="37"/>
      <c r="M543" s="36"/>
      <c r="N543" s="36"/>
      <c r="P543" s="35"/>
    </row>
    <row r="544" spans="1:16" ht="12.75" customHeight="1" x14ac:dyDescent="0.2">
      <c r="A544" s="35"/>
      <c r="B544" s="35"/>
      <c r="L544" s="37"/>
      <c r="M544" s="36"/>
      <c r="N544" s="36"/>
      <c r="P544" s="35"/>
    </row>
    <row r="545" spans="1:16" ht="12.75" customHeight="1" x14ac:dyDescent="0.2">
      <c r="A545" s="35"/>
      <c r="B545" s="35"/>
      <c r="L545" s="37"/>
      <c r="M545" s="36"/>
      <c r="N545" s="36"/>
      <c r="P545" s="35"/>
    </row>
    <row r="546" spans="1:16" ht="12.75" customHeight="1" x14ac:dyDescent="0.2">
      <c r="A546" s="35"/>
      <c r="B546" s="35"/>
      <c r="L546" s="37"/>
      <c r="M546" s="36"/>
      <c r="N546" s="36"/>
      <c r="P546" s="35"/>
    </row>
    <row r="547" spans="1:16" ht="12.75" customHeight="1" x14ac:dyDescent="0.2">
      <c r="A547" s="35"/>
      <c r="B547" s="35"/>
      <c r="L547" s="37"/>
      <c r="M547" s="36"/>
      <c r="N547" s="36"/>
      <c r="P547" s="35"/>
    </row>
    <row r="548" spans="1:16" ht="12.75" customHeight="1" x14ac:dyDescent="0.2">
      <c r="A548" s="35"/>
      <c r="B548" s="35"/>
      <c r="L548" s="37"/>
      <c r="M548" s="36"/>
      <c r="N548" s="36"/>
      <c r="P548" s="35"/>
    </row>
    <row r="549" spans="1:16" ht="12.75" customHeight="1" x14ac:dyDescent="0.2">
      <c r="A549" s="35"/>
      <c r="B549" s="35"/>
      <c r="L549" s="37"/>
      <c r="M549" s="36"/>
      <c r="N549" s="36"/>
      <c r="P549" s="35"/>
    </row>
    <row r="550" spans="1:16" ht="12.75" customHeight="1" x14ac:dyDescent="0.2">
      <c r="A550" s="35"/>
      <c r="B550" s="35"/>
      <c r="L550" s="37"/>
      <c r="M550" s="36"/>
      <c r="N550" s="36"/>
      <c r="P550" s="35"/>
    </row>
    <row r="551" spans="1:16" ht="12.75" customHeight="1" x14ac:dyDescent="0.2">
      <c r="A551" s="35"/>
      <c r="B551" s="35"/>
      <c r="L551" s="37"/>
      <c r="M551" s="36"/>
      <c r="N551" s="36"/>
      <c r="P551" s="35"/>
    </row>
    <row r="552" spans="1:16" ht="12.75" customHeight="1" x14ac:dyDescent="0.2">
      <c r="A552" s="35"/>
      <c r="B552" s="35"/>
      <c r="L552" s="37"/>
      <c r="M552" s="36"/>
      <c r="N552" s="36"/>
      <c r="P552" s="35"/>
    </row>
    <row r="553" spans="1:16" ht="12.75" customHeight="1" x14ac:dyDescent="0.2">
      <c r="A553" s="35"/>
      <c r="B553" s="35"/>
      <c r="L553" s="37"/>
      <c r="M553" s="36"/>
      <c r="N553" s="36"/>
      <c r="P553" s="35"/>
    </row>
    <row r="554" spans="1:16" ht="12.75" customHeight="1" x14ac:dyDescent="0.2">
      <c r="A554" s="35"/>
      <c r="B554" s="35"/>
      <c r="L554" s="37"/>
      <c r="M554" s="36"/>
      <c r="N554" s="36"/>
      <c r="P554" s="35"/>
    </row>
    <row r="555" spans="1:16" ht="12.75" customHeight="1" x14ac:dyDescent="0.2">
      <c r="A555" s="35"/>
      <c r="B555" s="35"/>
      <c r="L555" s="37"/>
      <c r="M555" s="36"/>
      <c r="N555" s="36"/>
      <c r="P555" s="35"/>
    </row>
    <row r="556" spans="1:16" ht="12.75" customHeight="1" x14ac:dyDescent="0.2">
      <c r="A556" s="35"/>
      <c r="B556" s="35"/>
      <c r="L556" s="37"/>
      <c r="M556" s="36"/>
      <c r="N556" s="36"/>
      <c r="P556" s="35"/>
    </row>
    <row r="557" spans="1:16" ht="12.75" customHeight="1" x14ac:dyDescent="0.2">
      <c r="A557" s="35"/>
      <c r="B557" s="35"/>
      <c r="L557" s="37"/>
      <c r="M557" s="36"/>
      <c r="N557" s="36"/>
      <c r="P557" s="35"/>
    </row>
    <row r="558" spans="1:16" ht="12.75" customHeight="1" x14ac:dyDescent="0.2">
      <c r="A558" s="35"/>
      <c r="B558" s="35"/>
      <c r="L558" s="37"/>
      <c r="M558" s="36"/>
      <c r="N558" s="36"/>
      <c r="P558" s="35"/>
    </row>
    <row r="559" spans="1:16" ht="12.75" customHeight="1" x14ac:dyDescent="0.2">
      <c r="A559" s="35"/>
      <c r="B559" s="35"/>
      <c r="L559" s="37"/>
      <c r="M559" s="36"/>
      <c r="N559" s="36"/>
      <c r="P559" s="35"/>
    </row>
    <row r="560" spans="1:16" ht="12.75" customHeight="1" x14ac:dyDescent="0.2">
      <c r="A560" s="35"/>
      <c r="B560" s="35"/>
      <c r="L560" s="37"/>
      <c r="M560" s="36"/>
      <c r="N560" s="36"/>
      <c r="P560" s="35"/>
    </row>
    <row r="561" spans="1:16" ht="12.75" customHeight="1" x14ac:dyDescent="0.2">
      <c r="A561" s="35"/>
      <c r="B561" s="35"/>
      <c r="L561" s="37"/>
      <c r="M561" s="36"/>
      <c r="N561" s="36"/>
      <c r="P561" s="35"/>
    </row>
    <row r="562" spans="1:16" ht="12.75" customHeight="1" x14ac:dyDescent="0.2">
      <c r="A562" s="35"/>
      <c r="B562" s="35"/>
      <c r="L562" s="37"/>
      <c r="M562" s="36"/>
      <c r="N562" s="36"/>
      <c r="P562" s="35"/>
    </row>
    <row r="563" spans="1:16" ht="12.75" customHeight="1" x14ac:dyDescent="0.2">
      <c r="A563" s="35"/>
      <c r="B563" s="35"/>
      <c r="L563" s="37"/>
      <c r="M563" s="36"/>
      <c r="N563" s="36"/>
      <c r="P563" s="35"/>
    </row>
    <row r="564" spans="1:16" ht="12.75" customHeight="1" x14ac:dyDescent="0.2">
      <c r="A564" s="35"/>
      <c r="B564" s="35"/>
      <c r="L564" s="37"/>
      <c r="M564" s="36"/>
      <c r="N564" s="36"/>
      <c r="P564" s="35"/>
    </row>
    <row r="565" spans="1:16" ht="12.75" customHeight="1" x14ac:dyDescent="0.2">
      <c r="A565" s="35"/>
      <c r="B565" s="35"/>
      <c r="L565" s="37"/>
      <c r="M565" s="36"/>
      <c r="N565" s="36"/>
      <c r="P565" s="35"/>
    </row>
    <row r="566" spans="1:16" ht="12.75" customHeight="1" x14ac:dyDescent="0.2">
      <c r="A566" s="35"/>
      <c r="B566" s="35"/>
      <c r="L566" s="37"/>
      <c r="M566" s="36"/>
      <c r="N566" s="36"/>
      <c r="P566" s="35"/>
    </row>
    <row r="567" spans="1:16" ht="12.75" customHeight="1" x14ac:dyDescent="0.2">
      <c r="A567" s="35"/>
      <c r="B567" s="35"/>
      <c r="L567" s="37"/>
      <c r="M567" s="36"/>
      <c r="N567" s="36"/>
      <c r="P567" s="35"/>
    </row>
    <row r="568" spans="1:16" ht="12.75" customHeight="1" x14ac:dyDescent="0.2">
      <c r="A568" s="35"/>
      <c r="B568" s="35"/>
      <c r="L568" s="37"/>
      <c r="M568" s="36"/>
      <c r="N568" s="36"/>
      <c r="P568" s="35"/>
    </row>
    <row r="569" spans="1:16" ht="12.75" customHeight="1" x14ac:dyDescent="0.2">
      <c r="A569" s="35"/>
      <c r="B569" s="35"/>
      <c r="L569" s="37"/>
      <c r="M569" s="36"/>
      <c r="N569" s="36"/>
      <c r="P569" s="35"/>
    </row>
    <row r="570" spans="1:16" ht="12.75" customHeight="1" x14ac:dyDescent="0.2">
      <c r="A570" s="35"/>
      <c r="B570" s="35"/>
      <c r="L570" s="37"/>
      <c r="M570" s="36"/>
      <c r="N570" s="36"/>
      <c r="P570" s="35"/>
    </row>
    <row r="571" spans="1:16" ht="12.75" customHeight="1" x14ac:dyDescent="0.2">
      <c r="A571" s="35"/>
      <c r="B571" s="35"/>
      <c r="L571" s="37"/>
      <c r="M571" s="36"/>
      <c r="N571" s="36"/>
      <c r="P571" s="35"/>
    </row>
    <row r="572" spans="1:16" ht="12.75" customHeight="1" x14ac:dyDescent="0.2">
      <c r="A572" s="35"/>
      <c r="B572" s="35"/>
      <c r="L572" s="37"/>
      <c r="M572" s="36"/>
      <c r="N572" s="36"/>
      <c r="P572" s="35"/>
    </row>
    <row r="573" spans="1:16" ht="12.75" customHeight="1" x14ac:dyDescent="0.2">
      <c r="A573" s="35"/>
      <c r="B573" s="35"/>
      <c r="L573" s="37"/>
      <c r="M573" s="36"/>
      <c r="N573" s="36"/>
      <c r="P573" s="35"/>
    </row>
    <row r="574" spans="1:16" ht="12.75" customHeight="1" x14ac:dyDescent="0.2">
      <c r="A574" s="35"/>
      <c r="B574" s="35"/>
      <c r="L574" s="37"/>
      <c r="M574" s="36"/>
      <c r="N574" s="36"/>
      <c r="P574" s="35"/>
    </row>
    <row r="575" spans="1:16" ht="12.75" customHeight="1" x14ac:dyDescent="0.2">
      <c r="A575" s="35"/>
      <c r="B575" s="35"/>
      <c r="L575" s="37"/>
      <c r="M575" s="36"/>
      <c r="N575" s="36"/>
      <c r="P575" s="35"/>
    </row>
    <row r="576" spans="1:16" ht="12.75" customHeight="1" x14ac:dyDescent="0.2">
      <c r="A576" s="35"/>
      <c r="B576" s="35"/>
      <c r="L576" s="37"/>
      <c r="M576" s="36"/>
      <c r="N576" s="36"/>
      <c r="P576" s="35"/>
    </row>
    <row r="577" spans="1:16" ht="12.75" customHeight="1" x14ac:dyDescent="0.2">
      <c r="A577" s="35"/>
      <c r="B577" s="35"/>
      <c r="L577" s="37"/>
      <c r="M577" s="36"/>
      <c r="N577" s="36"/>
      <c r="P577" s="35"/>
    </row>
    <row r="578" spans="1:16" ht="12.75" customHeight="1" x14ac:dyDescent="0.2">
      <c r="A578" s="35"/>
      <c r="B578" s="35"/>
      <c r="L578" s="37"/>
      <c r="M578" s="36"/>
      <c r="N578" s="36"/>
      <c r="P578" s="35"/>
    </row>
    <row r="579" spans="1:16" ht="12.75" customHeight="1" x14ac:dyDescent="0.2">
      <c r="A579" s="35"/>
      <c r="B579" s="35"/>
      <c r="L579" s="37"/>
      <c r="M579" s="36"/>
      <c r="N579" s="36"/>
      <c r="P579" s="35"/>
    </row>
    <row r="580" spans="1:16" ht="12.75" customHeight="1" x14ac:dyDescent="0.2">
      <c r="A580" s="35"/>
      <c r="B580" s="35"/>
      <c r="L580" s="37"/>
      <c r="M580" s="36"/>
      <c r="N580" s="36"/>
      <c r="P580" s="35"/>
    </row>
    <row r="581" spans="1:16" ht="12.75" customHeight="1" x14ac:dyDescent="0.2">
      <c r="A581" s="35"/>
      <c r="B581" s="35"/>
      <c r="L581" s="37"/>
      <c r="M581" s="36"/>
      <c r="N581" s="36"/>
      <c r="P581" s="35"/>
    </row>
    <row r="582" spans="1:16" ht="12.75" customHeight="1" x14ac:dyDescent="0.2">
      <c r="A582" s="35"/>
      <c r="B582" s="35"/>
      <c r="L582" s="37"/>
      <c r="M582" s="36"/>
      <c r="N582" s="36"/>
      <c r="P582" s="35"/>
    </row>
    <row r="583" spans="1:16" ht="12.75" customHeight="1" x14ac:dyDescent="0.2">
      <c r="A583" s="35"/>
      <c r="B583" s="35"/>
      <c r="L583" s="37"/>
      <c r="M583" s="36"/>
      <c r="N583" s="36"/>
      <c r="P583" s="35"/>
    </row>
    <row r="584" spans="1:16" ht="12.75" customHeight="1" x14ac:dyDescent="0.2">
      <c r="A584" s="35"/>
      <c r="B584" s="35"/>
      <c r="L584" s="37"/>
      <c r="M584" s="36"/>
      <c r="N584" s="36"/>
      <c r="P584" s="35"/>
    </row>
    <row r="585" spans="1:16" ht="12.75" customHeight="1" x14ac:dyDescent="0.2">
      <c r="A585" s="35"/>
      <c r="B585" s="35"/>
      <c r="L585" s="37"/>
      <c r="M585" s="36"/>
      <c r="N585" s="36"/>
      <c r="P585" s="35"/>
    </row>
    <row r="586" spans="1:16" ht="12.75" customHeight="1" x14ac:dyDescent="0.2">
      <c r="A586" s="35"/>
      <c r="B586" s="35"/>
      <c r="L586" s="37"/>
      <c r="M586" s="36"/>
      <c r="N586" s="36"/>
      <c r="P586" s="35"/>
    </row>
    <row r="587" spans="1:16" ht="12.75" customHeight="1" x14ac:dyDescent="0.2">
      <c r="A587" s="35"/>
      <c r="B587" s="35"/>
      <c r="L587" s="37"/>
      <c r="M587" s="36"/>
      <c r="N587" s="36"/>
      <c r="P587" s="35"/>
    </row>
    <row r="588" spans="1:16" ht="12.75" customHeight="1" x14ac:dyDescent="0.2">
      <c r="A588" s="35"/>
      <c r="B588" s="35"/>
      <c r="L588" s="37"/>
      <c r="M588" s="36"/>
      <c r="N588" s="36"/>
      <c r="P588" s="35"/>
    </row>
    <row r="589" spans="1:16" ht="12.75" customHeight="1" x14ac:dyDescent="0.2">
      <c r="A589" s="35"/>
      <c r="B589" s="35"/>
      <c r="L589" s="37"/>
      <c r="M589" s="36"/>
      <c r="N589" s="36"/>
      <c r="P589" s="35"/>
    </row>
    <row r="590" spans="1:16" ht="12.75" customHeight="1" x14ac:dyDescent="0.2">
      <c r="A590" s="35"/>
      <c r="B590" s="35"/>
      <c r="L590" s="37"/>
      <c r="M590" s="36"/>
      <c r="N590" s="36"/>
      <c r="P590" s="35"/>
    </row>
    <row r="591" spans="1:16" ht="12.75" customHeight="1" x14ac:dyDescent="0.2">
      <c r="A591" s="35"/>
      <c r="B591" s="35"/>
      <c r="L591" s="37"/>
      <c r="M591" s="36"/>
      <c r="N591" s="36"/>
      <c r="P591" s="35"/>
    </row>
    <row r="592" spans="1:16" ht="12.75" customHeight="1" x14ac:dyDescent="0.2">
      <c r="A592" s="35"/>
      <c r="B592" s="35"/>
      <c r="L592" s="37"/>
      <c r="M592" s="36"/>
      <c r="N592" s="36"/>
      <c r="P592" s="35"/>
    </row>
    <row r="593" spans="1:16" ht="12.75" customHeight="1" x14ac:dyDescent="0.2">
      <c r="A593" s="35"/>
      <c r="B593" s="35"/>
      <c r="L593" s="37"/>
      <c r="M593" s="36"/>
      <c r="N593" s="36"/>
      <c r="P593" s="35"/>
    </row>
    <row r="594" spans="1:16" ht="12.75" customHeight="1" x14ac:dyDescent="0.2">
      <c r="A594" s="35"/>
      <c r="B594" s="35"/>
      <c r="L594" s="37"/>
      <c r="M594" s="36"/>
      <c r="N594" s="36"/>
      <c r="P594" s="35"/>
    </row>
    <row r="595" spans="1:16" ht="12.75" customHeight="1" x14ac:dyDescent="0.2">
      <c r="A595" s="35"/>
      <c r="B595" s="35"/>
      <c r="L595" s="37"/>
      <c r="M595" s="36"/>
      <c r="N595" s="36"/>
      <c r="P595" s="35"/>
    </row>
    <row r="596" spans="1:16" ht="12.75" customHeight="1" x14ac:dyDescent="0.2">
      <c r="A596" s="35"/>
      <c r="B596" s="35"/>
      <c r="L596" s="37"/>
      <c r="M596" s="36"/>
      <c r="N596" s="36"/>
      <c r="P596" s="35"/>
    </row>
    <row r="597" spans="1:16" ht="12.75" customHeight="1" x14ac:dyDescent="0.2">
      <c r="A597" s="35"/>
      <c r="B597" s="35"/>
      <c r="L597" s="37"/>
      <c r="M597" s="36"/>
      <c r="N597" s="36"/>
      <c r="P597" s="35"/>
    </row>
    <row r="598" spans="1:16" ht="12.75" customHeight="1" x14ac:dyDescent="0.2">
      <c r="A598" s="35"/>
      <c r="B598" s="35"/>
      <c r="L598" s="37"/>
      <c r="M598" s="36"/>
      <c r="N598" s="36"/>
      <c r="P598" s="35"/>
    </row>
    <row r="599" spans="1:16" ht="12.75" customHeight="1" x14ac:dyDescent="0.2">
      <c r="A599" s="35"/>
      <c r="B599" s="35"/>
      <c r="L599" s="37"/>
      <c r="M599" s="36"/>
      <c r="N599" s="36"/>
      <c r="P599" s="35"/>
    </row>
    <row r="600" spans="1:16" ht="12.75" customHeight="1" x14ac:dyDescent="0.2">
      <c r="A600" s="35"/>
      <c r="B600" s="35"/>
      <c r="L600" s="37"/>
      <c r="M600" s="36"/>
      <c r="N600" s="36"/>
      <c r="P600" s="35"/>
    </row>
    <row r="601" spans="1:16" ht="12.75" customHeight="1" x14ac:dyDescent="0.2">
      <c r="A601" s="35"/>
      <c r="B601" s="35"/>
      <c r="L601" s="37"/>
      <c r="M601" s="36"/>
      <c r="N601" s="36"/>
      <c r="P601" s="35"/>
    </row>
    <row r="602" spans="1:16" ht="12.75" customHeight="1" x14ac:dyDescent="0.2">
      <c r="A602" s="35"/>
      <c r="B602" s="35"/>
      <c r="L602" s="37"/>
      <c r="M602" s="36"/>
      <c r="N602" s="36"/>
      <c r="P602" s="35"/>
    </row>
    <row r="603" spans="1:16" ht="12.75" customHeight="1" x14ac:dyDescent="0.2">
      <c r="A603" s="35"/>
      <c r="B603" s="35"/>
      <c r="L603" s="37"/>
      <c r="M603" s="36"/>
      <c r="N603" s="36"/>
      <c r="P603" s="35"/>
    </row>
    <row r="604" spans="1:16" ht="12.75" customHeight="1" x14ac:dyDescent="0.2">
      <c r="A604" s="35"/>
      <c r="B604" s="35"/>
      <c r="L604" s="37"/>
      <c r="M604" s="36"/>
      <c r="N604" s="36"/>
      <c r="P604" s="35"/>
    </row>
    <row r="605" spans="1:16" ht="12.75" customHeight="1" x14ac:dyDescent="0.2">
      <c r="A605" s="35"/>
      <c r="B605" s="35"/>
      <c r="L605" s="37"/>
      <c r="M605" s="36"/>
      <c r="N605" s="36"/>
      <c r="P605" s="35"/>
    </row>
    <row r="606" spans="1:16" ht="12.75" customHeight="1" x14ac:dyDescent="0.2">
      <c r="A606" s="35"/>
      <c r="B606" s="35"/>
      <c r="L606" s="37"/>
      <c r="M606" s="36"/>
      <c r="N606" s="36"/>
      <c r="P606" s="35"/>
    </row>
    <row r="607" spans="1:16" ht="12.75" customHeight="1" x14ac:dyDescent="0.2">
      <c r="A607" s="35"/>
      <c r="B607" s="35"/>
      <c r="L607" s="37"/>
      <c r="M607" s="36"/>
      <c r="N607" s="36"/>
      <c r="P607" s="35"/>
    </row>
    <row r="608" spans="1:16" ht="12.75" customHeight="1" x14ac:dyDescent="0.2">
      <c r="A608" s="35"/>
      <c r="B608" s="35"/>
      <c r="L608" s="37"/>
      <c r="M608" s="36"/>
      <c r="N608" s="36"/>
      <c r="P608" s="35"/>
    </row>
    <row r="609" spans="1:16" ht="12.75" customHeight="1" x14ac:dyDescent="0.2">
      <c r="A609" s="35"/>
      <c r="B609" s="35"/>
      <c r="L609" s="37"/>
      <c r="M609" s="36"/>
      <c r="N609" s="36"/>
      <c r="P609" s="35"/>
    </row>
    <row r="610" spans="1:16" ht="12.75" customHeight="1" x14ac:dyDescent="0.2">
      <c r="A610" s="35"/>
      <c r="B610" s="35"/>
      <c r="L610" s="37"/>
      <c r="M610" s="36"/>
      <c r="N610" s="36"/>
      <c r="P610" s="35"/>
    </row>
    <row r="611" spans="1:16" ht="12.75" customHeight="1" x14ac:dyDescent="0.2">
      <c r="A611" s="35"/>
      <c r="B611" s="35"/>
      <c r="L611" s="37"/>
      <c r="M611" s="36"/>
      <c r="N611" s="36"/>
      <c r="P611" s="35"/>
    </row>
    <row r="612" spans="1:16" ht="12.75" customHeight="1" x14ac:dyDescent="0.2">
      <c r="A612" s="35"/>
      <c r="B612" s="35"/>
      <c r="L612" s="37"/>
      <c r="M612" s="36"/>
      <c r="N612" s="36"/>
      <c r="P612" s="35"/>
    </row>
    <row r="613" spans="1:16" ht="12.75" customHeight="1" x14ac:dyDescent="0.2">
      <c r="A613" s="35"/>
      <c r="B613" s="35"/>
      <c r="L613" s="37"/>
      <c r="M613" s="36"/>
      <c r="N613" s="36"/>
      <c r="P613" s="35"/>
    </row>
    <row r="614" spans="1:16" ht="12.75" customHeight="1" x14ac:dyDescent="0.2">
      <c r="A614" s="35"/>
      <c r="B614" s="35"/>
      <c r="L614" s="37"/>
      <c r="M614" s="36"/>
      <c r="N614" s="36"/>
      <c r="P614" s="35"/>
    </row>
    <row r="615" spans="1:16" ht="12.75" customHeight="1" x14ac:dyDescent="0.2">
      <c r="A615" s="35"/>
      <c r="B615" s="35"/>
      <c r="L615" s="37"/>
      <c r="M615" s="36"/>
      <c r="N615" s="36"/>
      <c r="P615" s="35"/>
    </row>
    <row r="616" spans="1:16" ht="12.75" customHeight="1" x14ac:dyDescent="0.2">
      <c r="A616" s="35"/>
      <c r="B616" s="35"/>
      <c r="L616" s="37"/>
      <c r="M616" s="36"/>
      <c r="N616" s="36"/>
      <c r="P616" s="35"/>
    </row>
    <row r="617" spans="1:16" ht="12.75" customHeight="1" x14ac:dyDescent="0.2">
      <c r="A617" s="35"/>
      <c r="B617" s="35"/>
      <c r="L617" s="37"/>
      <c r="M617" s="36"/>
      <c r="N617" s="36"/>
      <c r="P617" s="35"/>
    </row>
    <row r="618" spans="1:16" ht="12.75" customHeight="1" x14ac:dyDescent="0.2">
      <c r="A618" s="35"/>
      <c r="B618" s="35"/>
      <c r="L618" s="37"/>
      <c r="M618" s="36"/>
      <c r="N618" s="36"/>
      <c r="P618" s="35"/>
    </row>
    <row r="619" spans="1:16" ht="12.75" customHeight="1" x14ac:dyDescent="0.2">
      <c r="A619" s="35"/>
      <c r="B619" s="35"/>
      <c r="L619" s="37"/>
      <c r="M619" s="36"/>
      <c r="N619" s="36"/>
      <c r="P619" s="35"/>
    </row>
    <row r="620" spans="1:16" ht="12.75" customHeight="1" x14ac:dyDescent="0.2">
      <c r="A620" s="35"/>
      <c r="B620" s="35"/>
      <c r="L620" s="37"/>
      <c r="M620" s="36"/>
      <c r="N620" s="36"/>
      <c r="P620" s="35"/>
    </row>
    <row r="621" spans="1:16" ht="12.75" customHeight="1" x14ac:dyDescent="0.2">
      <c r="A621" s="35"/>
      <c r="B621" s="35"/>
      <c r="L621" s="37"/>
      <c r="M621" s="36"/>
      <c r="N621" s="36"/>
      <c r="P621" s="35"/>
    </row>
    <row r="622" spans="1:16" ht="12.75" customHeight="1" x14ac:dyDescent="0.2">
      <c r="A622" s="35"/>
      <c r="B622" s="35"/>
      <c r="L622" s="37"/>
      <c r="M622" s="36"/>
      <c r="N622" s="36"/>
      <c r="P622" s="35"/>
    </row>
    <row r="623" spans="1:16" ht="12.75" customHeight="1" x14ac:dyDescent="0.2">
      <c r="A623" s="35"/>
      <c r="B623" s="35"/>
      <c r="L623" s="37"/>
      <c r="M623" s="36"/>
      <c r="N623" s="36"/>
      <c r="P623" s="35"/>
    </row>
    <row r="624" spans="1:16" ht="12.75" customHeight="1" x14ac:dyDescent="0.2">
      <c r="A624" s="35"/>
      <c r="B624" s="35"/>
      <c r="L624" s="37"/>
      <c r="M624" s="36"/>
      <c r="N624" s="36"/>
      <c r="P624" s="35"/>
    </row>
    <row r="625" spans="1:16" ht="12.75" customHeight="1" x14ac:dyDescent="0.2">
      <c r="A625" s="35"/>
      <c r="B625" s="35"/>
      <c r="L625" s="37"/>
      <c r="M625" s="36"/>
      <c r="N625" s="36"/>
      <c r="P625" s="35"/>
    </row>
    <row r="626" spans="1:16" ht="12.75" customHeight="1" x14ac:dyDescent="0.2">
      <c r="A626" s="35"/>
      <c r="B626" s="35"/>
      <c r="L626" s="37"/>
      <c r="M626" s="36"/>
      <c r="N626" s="36"/>
      <c r="P626" s="35"/>
    </row>
    <row r="627" spans="1:16" ht="12.75" customHeight="1" x14ac:dyDescent="0.2">
      <c r="A627" s="35"/>
      <c r="B627" s="35"/>
      <c r="L627" s="37"/>
      <c r="M627" s="36"/>
      <c r="N627" s="36"/>
      <c r="P627" s="35"/>
    </row>
    <row r="628" spans="1:16" ht="12.75" customHeight="1" x14ac:dyDescent="0.2">
      <c r="A628" s="35"/>
      <c r="B628" s="35"/>
      <c r="L628" s="37"/>
      <c r="M628" s="36"/>
      <c r="N628" s="36"/>
      <c r="P628" s="35"/>
    </row>
    <row r="629" spans="1:16" ht="12.75" customHeight="1" x14ac:dyDescent="0.2">
      <c r="A629" s="35"/>
      <c r="B629" s="35"/>
      <c r="L629" s="37"/>
      <c r="M629" s="36"/>
      <c r="N629" s="36"/>
      <c r="P629" s="35"/>
    </row>
    <row r="630" spans="1:16" ht="12.75" customHeight="1" x14ac:dyDescent="0.2">
      <c r="A630" s="35"/>
      <c r="B630" s="35"/>
      <c r="L630" s="37"/>
      <c r="M630" s="36"/>
      <c r="N630" s="36"/>
      <c r="P630" s="35"/>
    </row>
    <row r="631" spans="1:16" ht="12.75" customHeight="1" x14ac:dyDescent="0.2">
      <c r="A631" s="35"/>
      <c r="B631" s="35"/>
      <c r="L631" s="37"/>
      <c r="M631" s="36"/>
      <c r="N631" s="36"/>
      <c r="P631" s="35"/>
    </row>
    <row r="632" spans="1:16" ht="12.75" customHeight="1" x14ac:dyDescent="0.2">
      <c r="A632" s="35"/>
      <c r="B632" s="35"/>
      <c r="L632" s="37"/>
      <c r="M632" s="36"/>
      <c r="N632" s="36"/>
      <c r="P632" s="35"/>
    </row>
    <row r="633" spans="1:16" ht="12.75" customHeight="1" x14ac:dyDescent="0.2">
      <c r="A633" s="35"/>
      <c r="B633" s="35"/>
      <c r="L633" s="37"/>
      <c r="M633" s="36"/>
      <c r="N633" s="36"/>
      <c r="P633" s="35"/>
    </row>
    <row r="634" spans="1:16" ht="12.75" customHeight="1" x14ac:dyDescent="0.2">
      <c r="A634" s="35"/>
      <c r="B634" s="35"/>
      <c r="L634" s="37"/>
      <c r="M634" s="36"/>
      <c r="N634" s="36"/>
      <c r="P634" s="35"/>
    </row>
    <row r="635" spans="1:16" ht="12.75" customHeight="1" x14ac:dyDescent="0.2">
      <c r="A635" s="35"/>
      <c r="B635" s="35"/>
      <c r="L635" s="37"/>
      <c r="M635" s="36"/>
      <c r="N635" s="36"/>
      <c r="P635" s="35"/>
    </row>
    <row r="636" spans="1:16" ht="12.75" customHeight="1" x14ac:dyDescent="0.2">
      <c r="A636" s="35"/>
      <c r="B636" s="35"/>
      <c r="L636" s="37"/>
      <c r="M636" s="36"/>
      <c r="N636" s="36"/>
      <c r="P636" s="35"/>
    </row>
    <row r="637" spans="1:16" ht="12.75" customHeight="1" x14ac:dyDescent="0.2">
      <c r="A637" s="35"/>
      <c r="B637" s="35"/>
      <c r="L637" s="37"/>
      <c r="M637" s="36"/>
      <c r="N637" s="36"/>
      <c r="P637" s="35"/>
    </row>
    <row r="638" spans="1:16" ht="12.75" customHeight="1" x14ac:dyDescent="0.2">
      <c r="A638" s="35"/>
      <c r="B638" s="35"/>
      <c r="L638" s="37"/>
      <c r="M638" s="36"/>
      <c r="N638" s="36"/>
      <c r="P638" s="35"/>
    </row>
    <row r="639" spans="1:16" ht="12.75" customHeight="1" x14ac:dyDescent="0.2">
      <c r="A639" s="35"/>
      <c r="B639" s="35"/>
      <c r="L639" s="37"/>
      <c r="M639" s="36"/>
      <c r="N639" s="36"/>
      <c r="P639" s="35"/>
    </row>
    <row r="640" spans="1:16" ht="12.75" customHeight="1" x14ac:dyDescent="0.2">
      <c r="A640" s="35"/>
      <c r="B640" s="35"/>
      <c r="L640" s="37"/>
      <c r="M640" s="36"/>
      <c r="N640" s="36"/>
      <c r="P640" s="35"/>
    </row>
    <row r="641" spans="1:16" ht="12.75" customHeight="1" x14ac:dyDescent="0.2">
      <c r="A641" s="35"/>
      <c r="B641" s="35"/>
      <c r="L641" s="37"/>
      <c r="M641" s="36"/>
      <c r="N641" s="36"/>
      <c r="P641" s="35"/>
    </row>
    <row r="642" spans="1:16" ht="12.75" customHeight="1" x14ac:dyDescent="0.2">
      <c r="A642" s="35"/>
      <c r="B642" s="35"/>
      <c r="L642" s="37"/>
      <c r="M642" s="36"/>
      <c r="N642" s="36"/>
      <c r="P642" s="35"/>
    </row>
    <row r="643" spans="1:16" ht="12.75" customHeight="1" x14ac:dyDescent="0.2">
      <c r="A643" s="35"/>
      <c r="B643" s="35"/>
      <c r="L643" s="37"/>
      <c r="M643" s="36"/>
      <c r="N643" s="36"/>
      <c r="P643" s="35"/>
    </row>
    <row r="644" spans="1:16" ht="12.75" customHeight="1" x14ac:dyDescent="0.2">
      <c r="A644" s="35"/>
      <c r="B644" s="35"/>
      <c r="L644" s="37"/>
      <c r="M644" s="36"/>
      <c r="N644" s="36"/>
      <c r="P644" s="35"/>
    </row>
    <row r="645" spans="1:16" ht="12.75" customHeight="1" x14ac:dyDescent="0.2">
      <c r="A645" s="35"/>
      <c r="B645" s="35"/>
      <c r="L645" s="37"/>
      <c r="M645" s="36"/>
      <c r="N645" s="36"/>
      <c r="P645" s="35"/>
    </row>
    <row r="646" spans="1:16" ht="12.75" customHeight="1" x14ac:dyDescent="0.2">
      <c r="A646" s="35"/>
      <c r="B646" s="35"/>
      <c r="L646" s="37"/>
      <c r="M646" s="36"/>
      <c r="N646" s="36"/>
      <c r="P646" s="35"/>
    </row>
    <row r="647" spans="1:16" ht="12.75" customHeight="1" x14ac:dyDescent="0.2">
      <c r="A647" s="35"/>
      <c r="B647" s="35"/>
      <c r="L647" s="37"/>
      <c r="M647" s="36"/>
      <c r="N647" s="36"/>
      <c r="P647" s="35"/>
    </row>
    <row r="648" spans="1:16" ht="12.75" customHeight="1" x14ac:dyDescent="0.2">
      <c r="A648" s="35"/>
      <c r="B648" s="35"/>
      <c r="L648" s="37"/>
      <c r="M648" s="36"/>
      <c r="N648" s="36"/>
      <c r="P648" s="35"/>
    </row>
    <row r="649" spans="1:16" ht="12.75" customHeight="1" x14ac:dyDescent="0.2">
      <c r="A649" s="35"/>
      <c r="B649" s="35"/>
      <c r="L649" s="37"/>
      <c r="M649" s="36"/>
      <c r="N649" s="36"/>
      <c r="P649" s="35"/>
    </row>
    <row r="650" spans="1:16" ht="12.75" customHeight="1" x14ac:dyDescent="0.2">
      <c r="A650" s="35"/>
      <c r="B650" s="35"/>
      <c r="L650" s="37"/>
      <c r="M650" s="36"/>
      <c r="N650" s="36"/>
      <c r="P650" s="35"/>
    </row>
    <row r="651" spans="1:16" ht="12.75" customHeight="1" x14ac:dyDescent="0.2">
      <c r="A651" s="35"/>
      <c r="B651" s="35"/>
      <c r="L651" s="37"/>
      <c r="M651" s="36"/>
      <c r="N651" s="36"/>
      <c r="P651" s="35"/>
    </row>
    <row r="652" spans="1:16" ht="12.75" customHeight="1" x14ac:dyDescent="0.2">
      <c r="A652" s="35"/>
      <c r="B652" s="35"/>
      <c r="L652" s="37"/>
      <c r="M652" s="36"/>
      <c r="N652" s="36"/>
      <c r="P652" s="35"/>
    </row>
    <row r="653" spans="1:16" ht="12.75" customHeight="1" x14ac:dyDescent="0.2">
      <c r="A653" s="35"/>
      <c r="B653" s="35"/>
      <c r="L653" s="37"/>
      <c r="M653" s="36"/>
      <c r="N653" s="36"/>
      <c r="P653" s="35"/>
    </row>
    <row r="654" spans="1:16" ht="12.75" customHeight="1" x14ac:dyDescent="0.2">
      <c r="A654" s="35"/>
      <c r="B654" s="35"/>
      <c r="L654" s="37"/>
      <c r="M654" s="36"/>
      <c r="N654" s="36"/>
      <c r="P654" s="35"/>
    </row>
    <row r="655" spans="1:16" ht="12.75" customHeight="1" x14ac:dyDescent="0.2">
      <c r="A655" s="35"/>
      <c r="B655" s="35"/>
      <c r="L655" s="37"/>
      <c r="M655" s="36"/>
      <c r="N655" s="36"/>
      <c r="P655" s="35"/>
    </row>
    <row r="656" spans="1:16" ht="12.75" customHeight="1" x14ac:dyDescent="0.2">
      <c r="A656" s="35"/>
      <c r="B656" s="35"/>
      <c r="L656" s="37"/>
      <c r="M656" s="36"/>
      <c r="N656" s="36"/>
      <c r="P656" s="35"/>
    </row>
    <row r="657" spans="1:16" ht="12.75" customHeight="1" x14ac:dyDescent="0.2">
      <c r="A657" s="35"/>
      <c r="B657" s="35"/>
      <c r="L657" s="37"/>
      <c r="M657" s="36"/>
      <c r="N657" s="36"/>
      <c r="P657" s="35"/>
    </row>
    <row r="658" spans="1:16" ht="12.75" customHeight="1" x14ac:dyDescent="0.2">
      <c r="A658" s="35"/>
      <c r="B658" s="35"/>
      <c r="L658" s="37"/>
      <c r="M658" s="36"/>
      <c r="N658" s="36"/>
      <c r="P658" s="35"/>
    </row>
    <row r="659" spans="1:16" ht="12.75" customHeight="1" x14ac:dyDescent="0.2">
      <c r="A659" s="35"/>
      <c r="B659" s="35"/>
      <c r="L659" s="37"/>
      <c r="M659" s="36"/>
      <c r="N659" s="36"/>
      <c r="P659" s="35"/>
    </row>
    <row r="660" spans="1:16" ht="12.75" customHeight="1" x14ac:dyDescent="0.2">
      <c r="A660" s="35"/>
      <c r="B660" s="35"/>
      <c r="L660" s="37"/>
      <c r="M660" s="36"/>
      <c r="N660" s="36"/>
      <c r="P660" s="35"/>
    </row>
    <row r="661" spans="1:16" ht="12.75" customHeight="1" x14ac:dyDescent="0.2">
      <c r="A661" s="35"/>
      <c r="B661" s="35"/>
      <c r="L661" s="37"/>
      <c r="M661" s="36"/>
      <c r="N661" s="36"/>
      <c r="P661" s="35"/>
    </row>
    <row r="662" spans="1:16" ht="12.75" customHeight="1" x14ac:dyDescent="0.2">
      <c r="A662" s="35"/>
      <c r="B662" s="35"/>
      <c r="L662" s="37"/>
      <c r="M662" s="36"/>
      <c r="N662" s="36"/>
      <c r="P662" s="35"/>
    </row>
    <row r="663" spans="1:16" ht="12.75" customHeight="1" x14ac:dyDescent="0.2">
      <c r="A663" s="35"/>
      <c r="B663" s="35"/>
      <c r="L663" s="37"/>
      <c r="M663" s="36"/>
      <c r="N663" s="36"/>
      <c r="P663" s="35"/>
    </row>
    <row r="664" spans="1:16" ht="12.75" customHeight="1" x14ac:dyDescent="0.2">
      <c r="A664" s="35"/>
      <c r="B664" s="35"/>
      <c r="L664" s="37"/>
      <c r="M664" s="36"/>
      <c r="N664" s="36"/>
      <c r="P664" s="35"/>
    </row>
    <row r="665" spans="1:16" ht="12.75" customHeight="1" x14ac:dyDescent="0.2">
      <c r="A665" s="35"/>
      <c r="B665" s="35"/>
      <c r="L665" s="37"/>
      <c r="M665" s="36"/>
      <c r="N665" s="36"/>
      <c r="P665" s="35"/>
    </row>
    <row r="666" spans="1:16" ht="12.75" customHeight="1" x14ac:dyDescent="0.2">
      <c r="A666" s="35"/>
      <c r="B666" s="35"/>
      <c r="L666" s="37"/>
      <c r="M666" s="36"/>
      <c r="N666" s="36"/>
      <c r="P666" s="35"/>
    </row>
    <row r="667" spans="1:16" ht="12.75" customHeight="1" x14ac:dyDescent="0.2">
      <c r="A667" s="35"/>
      <c r="B667" s="35"/>
      <c r="L667" s="37"/>
      <c r="M667" s="36"/>
      <c r="N667" s="36"/>
      <c r="P667" s="35"/>
    </row>
    <row r="668" spans="1:16" ht="12.75" customHeight="1" x14ac:dyDescent="0.2">
      <c r="A668" s="35"/>
      <c r="B668" s="35"/>
      <c r="L668" s="37"/>
      <c r="M668" s="36"/>
      <c r="N668" s="36"/>
      <c r="P668" s="35"/>
    </row>
    <row r="669" spans="1:16" ht="12.75" customHeight="1" x14ac:dyDescent="0.2">
      <c r="A669" s="35"/>
      <c r="B669" s="35"/>
      <c r="L669" s="37"/>
      <c r="M669" s="36"/>
      <c r="N669" s="36"/>
      <c r="P669" s="35"/>
    </row>
    <row r="670" spans="1:16" ht="12.75" customHeight="1" x14ac:dyDescent="0.2">
      <c r="A670" s="35"/>
      <c r="B670" s="35"/>
      <c r="L670" s="37"/>
      <c r="M670" s="36"/>
      <c r="N670" s="36"/>
      <c r="P670" s="35"/>
    </row>
    <row r="671" spans="1:16" ht="12.75" customHeight="1" x14ac:dyDescent="0.2">
      <c r="A671" s="35"/>
      <c r="B671" s="35"/>
      <c r="L671" s="37"/>
      <c r="M671" s="36"/>
      <c r="N671" s="36"/>
      <c r="P671" s="35"/>
    </row>
    <row r="672" spans="1:16" ht="12.75" customHeight="1" x14ac:dyDescent="0.2">
      <c r="A672" s="35"/>
      <c r="B672" s="35"/>
      <c r="L672" s="37"/>
      <c r="M672" s="36"/>
      <c r="N672" s="36"/>
      <c r="P672" s="35"/>
    </row>
    <row r="673" spans="1:16" ht="12.75" customHeight="1" x14ac:dyDescent="0.2">
      <c r="A673" s="35"/>
      <c r="B673" s="35"/>
      <c r="L673" s="37"/>
      <c r="M673" s="36"/>
      <c r="N673" s="36"/>
      <c r="P673" s="35"/>
    </row>
    <row r="674" spans="1:16" ht="12.75" customHeight="1" x14ac:dyDescent="0.2">
      <c r="A674" s="35"/>
      <c r="B674" s="35"/>
      <c r="L674" s="37"/>
      <c r="M674" s="36"/>
      <c r="N674" s="36"/>
      <c r="P674" s="35"/>
    </row>
    <row r="675" spans="1:16" ht="12.75" customHeight="1" x14ac:dyDescent="0.2">
      <c r="A675" s="35"/>
      <c r="B675" s="35"/>
      <c r="L675" s="37"/>
      <c r="M675" s="36"/>
      <c r="N675" s="36"/>
      <c r="P675" s="35"/>
    </row>
    <row r="676" spans="1:16" ht="12.75" customHeight="1" x14ac:dyDescent="0.2">
      <c r="A676" s="35"/>
      <c r="B676" s="35"/>
      <c r="L676" s="37"/>
      <c r="M676" s="36"/>
      <c r="N676" s="36"/>
      <c r="P676" s="35"/>
    </row>
    <row r="677" spans="1:16" ht="12.75" customHeight="1" x14ac:dyDescent="0.2">
      <c r="A677" s="35"/>
      <c r="B677" s="35"/>
      <c r="L677" s="37"/>
      <c r="M677" s="36"/>
      <c r="N677" s="36"/>
      <c r="P677" s="35"/>
    </row>
    <row r="678" spans="1:16" ht="12.75" customHeight="1" x14ac:dyDescent="0.2">
      <c r="A678" s="35"/>
      <c r="B678" s="35"/>
      <c r="L678" s="37"/>
      <c r="M678" s="36"/>
      <c r="N678" s="36"/>
      <c r="P678" s="35"/>
    </row>
    <row r="679" spans="1:16" ht="12.75" customHeight="1" x14ac:dyDescent="0.2">
      <c r="A679" s="35"/>
      <c r="B679" s="35"/>
      <c r="L679" s="37"/>
      <c r="M679" s="36"/>
      <c r="N679" s="36"/>
      <c r="P679" s="35"/>
    </row>
    <row r="680" spans="1:16" ht="12.75" customHeight="1" x14ac:dyDescent="0.2">
      <c r="A680" s="35"/>
      <c r="B680" s="35"/>
      <c r="L680" s="37"/>
      <c r="M680" s="36"/>
      <c r="N680" s="36"/>
      <c r="P680" s="35"/>
    </row>
    <row r="681" spans="1:16" ht="12.75" customHeight="1" x14ac:dyDescent="0.2">
      <c r="A681" s="35"/>
      <c r="B681" s="35"/>
      <c r="L681" s="37"/>
      <c r="M681" s="36"/>
      <c r="N681" s="36"/>
      <c r="P681" s="35"/>
    </row>
    <row r="682" spans="1:16" ht="12.75" customHeight="1" x14ac:dyDescent="0.2">
      <c r="A682" s="35"/>
      <c r="B682" s="35"/>
      <c r="L682" s="37"/>
      <c r="M682" s="36"/>
      <c r="N682" s="36"/>
      <c r="P682" s="35"/>
    </row>
    <row r="683" spans="1:16" ht="12.75" customHeight="1" x14ac:dyDescent="0.2">
      <c r="A683" s="35"/>
      <c r="B683" s="35"/>
      <c r="L683" s="37"/>
      <c r="M683" s="36"/>
      <c r="N683" s="36"/>
      <c r="P683" s="35"/>
    </row>
    <row r="684" spans="1:16" ht="12.75" customHeight="1" x14ac:dyDescent="0.2">
      <c r="A684" s="35"/>
      <c r="B684" s="35"/>
      <c r="L684" s="37"/>
      <c r="M684" s="36"/>
      <c r="N684" s="36"/>
      <c r="P684" s="35"/>
    </row>
    <row r="685" spans="1:16" ht="12.75" customHeight="1" x14ac:dyDescent="0.2">
      <c r="A685" s="35"/>
      <c r="B685" s="35"/>
      <c r="L685" s="37"/>
      <c r="M685" s="36"/>
      <c r="N685" s="36"/>
      <c r="P685" s="35"/>
    </row>
    <row r="686" spans="1:16" ht="12.75" customHeight="1" x14ac:dyDescent="0.2">
      <c r="A686" s="35"/>
      <c r="B686" s="35"/>
      <c r="L686" s="37"/>
      <c r="M686" s="36"/>
      <c r="N686" s="36"/>
      <c r="P686" s="35"/>
    </row>
    <row r="687" spans="1:16" ht="12.75" customHeight="1" x14ac:dyDescent="0.2">
      <c r="A687" s="35"/>
      <c r="B687" s="35"/>
      <c r="L687" s="37"/>
      <c r="M687" s="36"/>
      <c r="N687" s="36"/>
      <c r="P687" s="35"/>
    </row>
    <row r="688" spans="1:16" ht="12.75" customHeight="1" x14ac:dyDescent="0.2">
      <c r="A688" s="35"/>
      <c r="B688" s="35"/>
      <c r="L688" s="37"/>
      <c r="M688" s="36"/>
      <c r="N688" s="36"/>
      <c r="P688" s="35"/>
    </row>
    <row r="689" spans="1:16" ht="12.75" customHeight="1" x14ac:dyDescent="0.2">
      <c r="A689" s="35"/>
      <c r="B689" s="35"/>
      <c r="L689" s="37"/>
      <c r="M689" s="36"/>
      <c r="N689" s="36"/>
      <c r="P689" s="35"/>
    </row>
    <row r="690" spans="1:16" ht="12.75" customHeight="1" x14ac:dyDescent="0.2">
      <c r="A690" s="35"/>
      <c r="B690" s="35"/>
      <c r="L690" s="37"/>
      <c r="M690" s="36"/>
      <c r="N690" s="36"/>
      <c r="P690" s="35"/>
    </row>
    <row r="691" spans="1:16" ht="12.75" customHeight="1" x14ac:dyDescent="0.2">
      <c r="A691" s="35"/>
      <c r="B691" s="35"/>
      <c r="L691" s="37"/>
      <c r="M691" s="36"/>
      <c r="N691" s="36"/>
      <c r="P691" s="35"/>
    </row>
    <row r="692" spans="1:16" ht="12.75" customHeight="1" x14ac:dyDescent="0.2">
      <c r="A692" s="35"/>
      <c r="B692" s="35"/>
      <c r="L692" s="37"/>
      <c r="M692" s="36"/>
      <c r="N692" s="36"/>
      <c r="P692" s="35"/>
    </row>
    <row r="693" spans="1:16" ht="12.75" customHeight="1" x14ac:dyDescent="0.2">
      <c r="A693" s="35"/>
      <c r="B693" s="35"/>
      <c r="L693" s="37"/>
      <c r="M693" s="36"/>
      <c r="N693" s="36"/>
      <c r="P693" s="35"/>
    </row>
    <row r="694" spans="1:16" ht="12.75" customHeight="1" x14ac:dyDescent="0.2">
      <c r="A694" s="35"/>
      <c r="B694" s="35"/>
      <c r="L694" s="37"/>
      <c r="M694" s="36"/>
      <c r="N694" s="36"/>
      <c r="P694" s="35"/>
    </row>
    <row r="695" spans="1:16" ht="12.75" customHeight="1" x14ac:dyDescent="0.2">
      <c r="A695" s="35"/>
      <c r="B695" s="35"/>
      <c r="L695" s="37"/>
      <c r="M695" s="36"/>
      <c r="N695" s="36"/>
      <c r="P695" s="35"/>
    </row>
    <row r="696" spans="1:16" ht="12.75" customHeight="1" x14ac:dyDescent="0.2">
      <c r="A696" s="35"/>
      <c r="B696" s="35"/>
      <c r="L696" s="37"/>
      <c r="M696" s="36"/>
      <c r="N696" s="36"/>
      <c r="P696" s="35"/>
    </row>
    <row r="697" spans="1:16" ht="12.75" customHeight="1" x14ac:dyDescent="0.2">
      <c r="A697" s="35"/>
      <c r="B697" s="35"/>
      <c r="L697" s="37"/>
      <c r="M697" s="36"/>
      <c r="N697" s="36"/>
      <c r="P697" s="35"/>
    </row>
    <row r="698" spans="1:16" ht="12.75" customHeight="1" x14ac:dyDescent="0.2">
      <c r="A698" s="35"/>
      <c r="B698" s="35"/>
      <c r="L698" s="37"/>
      <c r="M698" s="36"/>
      <c r="N698" s="36"/>
      <c r="P698" s="35"/>
    </row>
    <row r="699" spans="1:16" ht="12.75" customHeight="1" x14ac:dyDescent="0.2">
      <c r="A699" s="35"/>
      <c r="B699" s="35"/>
      <c r="L699" s="37"/>
      <c r="M699" s="36"/>
      <c r="N699" s="36"/>
      <c r="P699" s="35"/>
    </row>
    <row r="700" spans="1:16" ht="12.75" customHeight="1" x14ac:dyDescent="0.2">
      <c r="A700" s="35"/>
      <c r="B700" s="35"/>
      <c r="L700" s="37"/>
      <c r="M700" s="36"/>
      <c r="N700" s="36"/>
      <c r="P700" s="35"/>
    </row>
    <row r="701" spans="1:16" ht="12.75" customHeight="1" x14ac:dyDescent="0.2">
      <c r="A701" s="35"/>
      <c r="B701" s="35"/>
      <c r="L701" s="37"/>
      <c r="M701" s="36"/>
      <c r="N701" s="36"/>
      <c r="P701" s="35"/>
    </row>
    <row r="702" spans="1:16" ht="12.75" customHeight="1" x14ac:dyDescent="0.2">
      <c r="A702" s="35"/>
      <c r="B702" s="35"/>
      <c r="L702" s="37"/>
      <c r="M702" s="36"/>
      <c r="N702" s="36"/>
      <c r="P702" s="35"/>
    </row>
    <row r="703" spans="1:16" ht="12.75" customHeight="1" x14ac:dyDescent="0.2">
      <c r="A703" s="35"/>
      <c r="B703" s="35"/>
      <c r="L703" s="37"/>
      <c r="M703" s="36"/>
      <c r="N703" s="36"/>
      <c r="P703" s="35"/>
    </row>
    <row r="704" spans="1:16" ht="12.75" customHeight="1" x14ac:dyDescent="0.2">
      <c r="A704" s="35"/>
      <c r="B704" s="35"/>
      <c r="L704" s="37"/>
      <c r="M704" s="36"/>
      <c r="N704" s="36"/>
      <c r="P704" s="35"/>
    </row>
    <row r="705" spans="1:16" ht="12.75" customHeight="1" x14ac:dyDescent="0.2">
      <c r="A705" s="35"/>
      <c r="B705" s="35"/>
      <c r="L705" s="37"/>
      <c r="M705" s="36"/>
      <c r="N705" s="36"/>
      <c r="P705" s="35"/>
    </row>
    <row r="706" spans="1:16" ht="12.75" customHeight="1" x14ac:dyDescent="0.2">
      <c r="A706" s="35"/>
      <c r="B706" s="35"/>
      <c r="L706" s="37"/>
      <c r="M706" s="36"/>
      <c r="N706" s="36"/>
      <c r="P706" s="35"/>
    </row>
    <row r="707" spans="1:16" ht="12.75" customHeight="1" x14ac:dyDescent="0.2">
      <c r="A707" s="35"/>
      <c r="B707" s="35"/>
      <c r="L707" s="37"/>
      <c r="M707" s="36"/>
      <c r="N707" s="36"/>
      <c r="P707" s="35"/>
    </row>
    <row r="708" spans="1:16" ht="12.75" customHeight="1" x14ac:dyDescent="0.2">
      <c r="A708" s="35"/>
      <c r="B708" s="35"/>
      <c r="L708" s="37"/>
      <c r="M708" s="36"/>
      <c r="N708" s="36"/>
      <c r="P708" s="35"/>
    </row>
    <row r="709" spans="1:16" ht="12.75" customHeight="1" x14ac:dyDescent="0.2">
      <c r="A709" s="35"/>
      <c r="B709" s="35"/>
      <c r="L709" s="37"/>
      <c r="M709" s="36"/>
      <c r="N709" s="36"/>
      <c r="P709" s="35"/>
    </row>
    <row r="710" spans="1:16" ht="12.75" customHeight="1" x14ac:dyDescent="0.2">
      <c r="A710" s="35"/>
      <c r="B710" s="35"/>
      <c r="L710" s="37"/>
      <c r="M710" s="36"/>
      <c r="N710" s="36"/>
      <c r="P710" s="35"/>
    </row>
    <row r="711" spans="1:16" ht="12.75" customHeight="1" x14ac:dyDescent="0.2">
      <c r="A711" s="35"/>
      <c r="B711" s="35"/>
      <c r="L711" s="37"/>
      <c r="M711" s="36"/>
      <c r="N711" s="36"/>
      <c r="P711" s="35"/>
    </row>
    <row r="712" spans="1:16" ht="12.75" customHeight="1" x14ac:dyDescent="0.2">
      <c r="A712" s="35"/>
      <c r="B712" s="35"/>
      <c r="L712" s="37"/>
      <c r="M712" s="36"/>
      <c r="N712" s="36"/>
      <c r="P712" s="35"/>
    </row>
    <row r="713" spans="1:16" ht="12.75" customHeight="1" x14ac:dyDescent="0.2">
      <c r="A713" s="35"/>
      <c r="B713" s="35"/>
      <c r="L713" s="37"/>
      <c r="M713" s="36"/>
      <c r="N713" s="36"/>
      <c r="P713" s="35"/>
    </row>
    <row r="714" spans="1:16" ht="12.75" customHeight="1" x14ac:dyDescent="0.2">
      <c r="A714" s="35"/>
      <c r="B714" s="35"/>
      <c r="L714" s="37"/>
      <c r="M714" s="36"/>
      <c r="N714" s="36"/>
      <c r="P714" s="35"/>
    </row>
    <row r="715" spans="1:16" ht="12.75" customHeight="1" x14ac:dyDescent="0.2">
      <c r="A715" s="35"/>
      <c r="B715" s="35"/>
      <c r="L715" s="37"/>
      <c r="M715" s="36"/>
      <c r="N715" s="36"/>
      <c r="P715" s="35"/>
    </row>
    <row r="716" spans="1:16" ht="12.75" customHeight="1" x14ac:dyDescent="0.2">
      <c r="A716" s="35"/>
      <c r="B716" s="35"/>
      <c r="L716" s="37"/>
      <c r="M716" s="36"/>
      <c r="N716" s="36"/>
      <c r="P716" s="35"/>
    </row>
    <row r="717" spans="1:16" ht="12.75" customHeight="1" x14ac:dyDescent="0.2">
      <c r="A717" s="35"/>
      <c r="B717" s="35"/>
      <c r="L717" s="37"/>
      <c r="M717" s="36"/>
      <c r="N717" s="36"/>
      <c r="P717" s="35"/>
    </row>
    <row r="718" spans="1:16" ht="12.75" customHeight="1" x14ac:dyDescent="0.2">
      <c r="A718" s="35"/>
      <c r="B718" s="35"/>
      <c r="L718" s="37"/>
      <c r="M718" s="36"/>
      <c r="N718" s="36"/>
      <c r="P718" s="35"/>
    </row>
    <row r="719" spans="1:16" ht="12.75" customHeight="1" x14ac:dyDescent="0.2">
      <c r="A719" s="35"/>
      <c r="B719" s="35"/>
      <c r="L719" s="37"/>
      <c r="M719" s="36"/>
      <c r="N719" s="36"/>
      <c r="P719" s="35"/>
    </row>
    <row r="720" spans="1:16" ht="12.75" customHeight="1" x14ac:dyDescent="0.2">
      <c r="A720" s="35"/>
      <c r="B720" s="35"/>
      <c r="L720" s="37"/>
      <c r="M720" s="36"/>
      <c r="N720" s="36"/>
      <c r="P720" s="35"/>
    </row>
    <row r="721" spans="1:16" ht="12.75" customHeight="1" x14ac:dyDescent="0.2">
      <c r="A721" s="35"/>
      <c r="B721" s="35"/>
      <c r="L721" s="37"/>
      <c r="M721" s="36"/>
      <c r="N721" s="36"/>
      <c r="P721" s="35"/>
    </row>
    <row r="722" spans="1:16" ht="12.75" customHeight="1" x14ac:dyDescent="0.2">
      <c r="A722" s="35"/>
      <c r="B722" s="35"/>
      <c r="L722" s="37"/>
      <c r="M722" s="36"/>
      <c r="N722" s="36"/>
      <c r="P722" s="35"/>
    </row>
    <row r="723" spans="1:16" ht="12.75" customHeight="1" x14ac:dyDescent="0.2">
      <c r="A723" s="35"/>
      <c r="B723" s="35"/>
      <c r="L723" s="37"/>
      <c r="M723" s="36"/>
      <c r="N723" s="36"/>
      <c r="P723" s="35"/>
    </row>
    <row r="724" spans="1:16" ht="12.75" customHeight="1" x14ac:dyDescent="0.2">
      <c r="A724" s="35"/>
      <c r="B724" s="35"/>
      <c r="L724" s="37"/>
      <c r="M724" s="36"/>
      <c r="N724" s="36"/>
      <c r="P724" s="35"/>
    </row>
    <row r="725" spans="1:16" ht="12.75" customHeight="1" x14ac:dyDescent="0.2">
      <c r="A725" s="35"/>
      <c r="B725" s="35"/>
      <c r="L725" s="37"/>
      <c r="M725" s="36"/>
      <c r="N725" s="36"/>
      <c r="P725" s="35"/>
    </row>
    <row r="726" spans="1:16" ht="12.75" customHeight="1" x14ac:dyDescent="0.2">
      <c r="A726" s="35"/>
      <c r="B726" s="35"/>
      <c r="L726" s="37"/>
      <c r="M726" s="36"/>
      <c r="N726" s="36"/>
      <c r="P726" s="35"/>
    </row>
    <row r="727" spans="1:16" ht="12.75" customHeight="1" x14ac:dyDescent="0.2">
      <c r="A727" s="35"/>
      <c r="B727" s="35"/>
      <c r="L727" s="37"/>
      <c r="M727" s="36"/>
      <c r="N727" s="36"/>
      <c r="P727" s="35"/>
    </row>
    <row r="728" spans="1:16" ht="12.75" customHeight="1" x14ac:dyDescent="0.2">
      <c r="A728" s="35"/>
      <c r="B728" s="35"/>
      <c r="L728" s="37"/>
      <c r="M728" s="36"/>
      <c r="N728" s="36"/>
      <c r="P728" s="35"/>
    </row>
    <row r="729" spans="1:16" ht="12.75" customHeight="1" x14ac:dyDescent="0.2">
      <c r="A729" s="35"/>
      <c r="B729" s="35"/>
      <c r="L729" s="37"/>
      <c r="M729" s="36"/>
      <c r="N729" s="36"/>
      <c r="P729" s="35"/>
    </row>
    <row r="730" spans="1:16" ht="12.75" customHeight="1" x14ac:dyDescent="0.2">
      <c r="A730" s="35"/>
      <c r="B730" s="35"/>
      <c r="L730" s="37"/>
      <c r="M730" s="36"/>
      <c r="N730" s="36"/>
      <c r="P730" s="35"/>
    </row>
    <row r="731" spans="1:16" ht="12.75" customHeight="1" x14ac:dyDescent="0.2">
      <c r="A731" s="35"/>
      <c r="B731" s="35"/>
      <c r="L731" s="37"/>
      <c r="M731" s="36"/>
      <c r="N731" s="36"/>
      <c r="P731" s="35"/>
    </row>
    <row r="732" spans="1:16" ht="12.75" customHeight="1" x14ac:dyDescent="0.2">
      <c r="A732" s="35"/>
      <c r="B732" s="35"/>
      <c r="L732" s="37"/>
      <c r="M732" s="36"/>
      <c r="N732" s="36"/>
      <c r="P732" s="35"/>
    </row>
    <row r="733" spans="1:16" ht="12.75" customHeight="1" x14ac:dyDescent="0.2">
      <c r="A733" s="35"/>
      <c r="B733" s="35"/>
      <c r="L733" s="37"/>
      <c r="M733" s="36"/>
      <c r="N733" s="36"/>
      <c r="P733" s="35"/>
    </row>
    <row r="734" spans="1:16" ht="12.75" customHeight="1" x14ac:dyDescent="0.2">
      <c r="A734" s="35"/>
      <c r="B734" s="35"/>
      <c r="L734" s="37"/>
      <c r="M734" s="36"/>
      <c r="N734" s="36"/>
      <c r="P734" s="35"/>
    </row>
    <row r="735" spans="1:16" ht="12.75" customHeight="1" x14ac:dyDescent="0.2">
      <c r="A735" s="35"/>
      <c r="B735" s="35"/>
      <c r="L735" s="37"/>
      <c r="M735" s="36"/>
      <c r="N735" s="36"/>
      <c r="P735" s="35"/>
    </row>
    <row r="736" spans="1:16" ht="12.75" customHeight="1" x14ac:dyDescent="0.2">
      <c r="A736" s="35"/>
      <c r="B736" s="35"/>
      <c r="L736" s="37"/>
      <c r="M736" s="36"/>
      <c r="N736" s="36"/>
      <c r="P736" s="35"/>
    </row>
    <row r="737" spans="1:16" ht="12.75" customHeight="1" x14ac:dyDescent="0.2">
      <c r="A737" s="35"/>
      <c r="B737" s="35"/>
      <c r="L737" s="37"/>
      <c r="M737" s="36"/>
      <c r="N737" s="36"/>
      <c r="P737" s="35"/>
    </row>
    <row r="738" spans="1:16" ht="12.75" customHeight="1" x14ac:dyDescent="0.2">
      <c r="A738" s="35"/>
      <c r="B738" s="35"/>
      <c r="L738" s="37"/>
      <c r="M738" s="36"/>
      <c r="N738" s="36"/>
      <c r="P738" s="35"/>
    </row>
    <row r="739" spans="1:16" ht="12.75" customHeight="1" x14ac:dyDescent="0.2">
      <c r="A739" s="35"/>
      <c r="B739" s="35"/>
      <c r="L739" s="37"/>
      <c r="M739" s="36"/>
      <c r="N739" s="36"/>
      <c r="P739" s="35"/>
    </row>
    <row r="740" spans="1:16" ht="12.75" customHeight="1" x14ac:dyDescent="0.2">
      <c r="A740" s="35"/>
      <c r="B740" s="35"/>
      <c r="L740" s="37"/>
      <c r="M740" s="36"/>
      <c r="N740" s="36"/>
      <c r="P740" s="35"/>
    </row>
    <row r="741" spans="1:16" ht="12.75" customHeight="1" x14ac:dyDescent="0.2">
      <c r="A741" s="35"/>
      <c r="B741" s="35"/>
      <c r="L741" s="37"/>
      <c r="M741" s="36"/>
      <c r="N741" s="36"/>
      <c r="P741" s="35"/>
    </row>
    <row r="742" spans="1:16" ht="12.75" customHeight="1" x14ac:dyDescent="0.2">
      <c r="A742" s="35"/>
      <c r="B742" s="35"/>
      <c r="L742" s="37"/>
      <c r="M742" s="36"/>
      <c r="N742" s="36"/>
      <c r="P742" s="35"/>
    </row>
    <row r="743" spans="1:16" ht="12.75" customHeight="1" x14ac:dyDescent="0.2">
      <c r="A743" s="35"/>
      <c r="B743" s="35"/>
      <c r="L743" s="37"/>
      <c r="M743" s="36"/>
      <c r="N743" s="36"/>
      <c r="P743" s="35"/>
    </row>
    <row r="744" spans="1:16" ht="12.75" customHeight="1" x14ac:dyDescent="0.2">
      <c r="A744" s="35"/>
      <c r="B744" s="35"/>
      <c r="L744" s="37"/>
      <c r="M744" s="36"/>
      <c r="N744" s="36"/>
      <c r="P744" s="35"/>
    </row>
    <row r="745" spans="1:16" ht="12.75" customHeight="1" x14ac:dyDescent="0.2">
      <c r="A745" s="35"/>
      <c r="B745" s="35"/>
      <c r="L745" s="37"/>
      <c r="M745" s="36"/>
      <c r="N745" s="36"/>
      <c r="P745" s="35"/>
    </row>
    <row r="746" spans="1:16" ht="12.75" customHeight="1" x14ac:dyDescent="0.2">
      <c r="A746" s="35"/>
      <c r="B746" s="35"/>
      <c r="L746" s="37"/>
      <c r="M746" s="36"/>
      <c r="N746" s="36"/>
      <c r="P746" s="35"/>
    </row>
    <row r="747" spans="1:16" ht="12.75" customHeight="1" x14ac:dyDescent="0.2">
      <c r="A747" s="35"/>
      <c r="B747" s="35"/>
      <c r="L747" s="37"/>
      <c r="M747" s="36"/>
      <c r="N747" s="36"/>
      <c r="P747" s="35"/>
    </row>
    <row r="748" spans="1:16" ht="12.75" customHeight="1" x14ac:dyDescent="0.2">
      <c r="A748" s="35"/>
      <c r="B748" s="35"/>
      <c r="L748" s="37"/>
      <c r="M748" s="36"/>
      <c r="N748" s="36"/>
      <c r="P748" s="35"/>
    </row>
    <row r="749" spans="1:16" ht="12.75" customHeight="1" x14ac:dyDescent="0.2">
      <c r="A749" s="35"/>
      <c r="B749" s="35"/>
      <c r="L749" s="37"/>
      <c r="M749" s="36"/>
      <c r="N749" s="36"/>
      <c r="P749" s="35"/>
    </row>
    <row r="750" spans="1:16" ht="12.75" customHeight="1" x14ac:dyDescent="0.2">
      <c r="A750" s="35"/>
      <c r="B750" s="35"/>
      <c r="L750" s="37"/>
      <c r="M750" s="36"/>
      <c r="N750" s="36"/>
      <c r="P750" s="35"/>
    </row>
    <row r="751" spans="1:16" ht="12.75" customHeight="1" x14ac:dyDescent="0.2">
      <c r="A751" s="35"/>
      <c r="B751" s="35"/>
      <c r="L751" s="37"/>
      <c r="M751" s="36"/>
      <c r="N751" s="36"/>
      <c r="P751" s="35"/>
    </row>
    <row r="752" spans="1:16" ht="12.75" customHeight="1" x14ac:dyDescent="0.2">
      <c r="A752" s="35"/>
      <c r="B752" s="35"/>
      <c r="L752" s="37"/>
      <c r="M752" s="36"/>
      <c r="N752" s="36"/>
      <c r="P752" s="35"/>
    </row>
    <row r="753" spans="1:16" ht="12.75" customHeight="1" x14ac:dyDescent="0.2">
      <c r="A753" s="35"/>
      <c r="B753" s="35"/>
      <c r="L753" s="37"/>
      <c r="M753" s="36"/>
      <c r="N753" s="36"/>
      <c r="P753" s="35"/>
    </row>
    <row r="754" spans="1:16" ht="12.75" customHeight="1" x14ac:dyDescent="0.2">
      <c r="A754" s="35"/>
      <c r="B754" s="35"/>
      <c r="L754" s="37"/>
      <c r="M754" s="36"/>
      <c r="N754" s="36"/>
      <c r="P754" s="35"/>
    </row>
    <row r="755" spans="1:16" ht="12.75" customHeight="1" x14ac:dyDescent="0.2">
      <c r="A755" s="35"/>
      <c r="B755" s="35"/>
      <c r="L755" s="37"/>
      <c r="M755" s="36"/>
      <c r="N755" s="36"/>
      <c r="P755" s="35"/>
    </row>
    <row r="756" spans="1:16" ht="12.75" customHeight="1" x14ac:dyDescent="0.2">
      <c r="A756" s="35"/>
      <c r="B756" s="35"/>
      <c r="L756" s="37"/>
      <c r="M756" s="36"/>
      <c r="N756" s="36"/>
      <c r="P756" s="35"/>
    </row>
    <row r="757" spans="1:16" ht="12.75" customHeight="1" x14ac:dyDescent="0.2">
      <c r="A757" s="35"/>
      <c r="B757" s="35"/>
      <c r="L757" s="37"/>
      <c r="M757" s="36"/>
      <c r="N757" s="36"/>
      <c r="P757" s="35"/>
    </row>
    <row r="758" spans="1:16" ht="12.75" customHeight="1" x14ac:dyDescent="0.2">
      <c r="A758" s="35"/>
      <c r="B758" s="35"/>
      <c r="L758" s="37"/>
      <c r="M758" s="36"/>
      <c r="N758" s="36"/>
      <c r="P758" s="35"/>
    </row>
    <row r="759" spans="1:16" ht="12.75" customHeight="1" x14ac:dyDescent="0.2">
      <c r="A759" s="35"/>
      <c r="B759" s="35"/>
      <c r="L759" s="37"/>
      <c r="M759" s="36"/>
      <c r="N759" s="36"/>
      <c r="P759" s="35"/>
    </row>
    <row r="760" spans="1:16" ht="12.75" customHeight="1" x14ac:dyDescent="0.2">
      <c r="A760" s="35"/>
      <c r="B760" s="35"/>
      <c r="L760" s="37"/>
      <c r="M760" s="36"/>
      <c r="N760" s="36"/>
      <c r="P760" s="35"/>
    </row>
    <row r="761" spans="1:16" ht="12.75" customHeight="1" x14ac:dyDescent="0.2">
      <c r="A761" s="35"/>
      <c r="B761" s="35"/>
      <c r="L761" s="37"/>
      <c r="M761" s="36"/>
      <c r="N761" s="36"/>
      <c r="P761" s="35"/>
    </row>
    <row r="762" spans="1:16" ht="12.75" customHeight="1" x14ac:dyDescent="0.2">
      <c r="A762" s="35"/>
      <c r="B762" s="35"/>
      <c r="L762" s="37"/>
      <c r="M762" s="36"/>
      <c r="N762" s="36"/>
      <c r="P762" s="35"/>
    </row>
    <row r="763" spans="1:16" ht="12.75" customHeight="1" x14ac:dyDescent="0.2">
      <c r="A763" s="35"/>
      <c r="B763" s="35"/>
      <c r="L763" s="37"/>
      <c r="M763" s="36"/>
      <c r="N763" s="36"/>
      <c r="P763" s="35"/>
    </row>
    <row r="764" spans="1:16" ht="12.75" customHeight="1" x14ac:dyDescent="0.2">
      <c r="A764" s="35"/>
      <c r="B764" s="35"/>
      <c r="L764" s="37"/>
      <c r="M764" s="36"/>
      <c r="N764" s="36"/>
      <c r="P764" s="35"/>
    </row>
    <row r="765" spans="1:16" ht="12.75" customHeight="1" x14ac:dyDescent="0.2">
      <c r="A765" s="35"/>
      <c r="B765" s="35"/>
      <c r="L765" s="37"/>
      <c r="M765" s="36"/>
      <c r="N765" s="36"/>
      <c r="P765" s="35"/>
    </row>
    <row r="766" spans="1:16" ht="12.75" customHeight="1" x14ac:dyDescent="0.2">
      <c r="A766" s="35"/>
      <c r="B766" s="35"/>
      <c r="L766" s="37"/>
      <c r="M766" s="36"/>
      <c r="N766" s="36"/>
      <c r="P766" s="35"/>
    </row>
    <row r="767" spans="1:16" ht="12.75" customHeight="1" x14ac:dyDescent="0.2">
      <c r="A767" s="35"/>
      <c r="B767" s="35"/>
      <c r="L767" s="37"/>
      <c r="M767" s="36"/>
      <c r="N767" s="36"/>
      <c r="P767" s="35"/>
    </row>
    <row r="768" spans="1:16" ht="12.75" customHeight="1" x14ac:dyDescent="0.2">
      <c r="A768" s="35"/>
      <c r="B768" s="35"/>
      <c r="L768" s="37"/>
      <c r="M768" s="36"/>
      <c r="N768" s="36"/>
      <c r="P768" s="35"/>
    </row>
    <row r="769" spans="1:16" ht="12.75" customHeight="1" x14ac:dyDescent="0.2">
      <c r="A769" s="35"/>
      <c r="B769" s="35"/>
      <c r="L769" s="37"/>
      <c r="M769" s="36"/>
      <c r="N769" s="36"/>
      <c r="P769" s="35"/>
    </row>
    <row r="770" spans="1:16" ht="12.75" customHeight="1" x14ac:dyDescent="0.2">
      <c r="A770" s="35"/>
      <c r="B770" s="35"/>
      <c r="L770" s="37"/>
      <c r="M770" s="36"/>
      <c r="N770" s="36"/>
      <c r="P770" s="35"/>
    </row>
    <row r="771" spans="1:16" ht="12.75" customHeight="1" x14ac:dyDescent="0.2">
      <c r="A771" s="35"/>
      <c r="B771" s="35"/>
      <c r="L771" s="37"/>
      <c r="M771" s="36"/>
      <c r="N771" s="36"/>
      <c r="P771" s="35"/>
    </row>
    <row r="772" spans="1:16" ht="12.75" customHeight="1" x14ac:dyDescent="0.2">
      <c r="A772" s="35"/>
      <c r="B772" s="35"/>
      <c r="L772" s="37"/>
      <c r="M772" s="36"/>
      <c r="N772" s="36"/>
      <c r="P772" s="35"/>
    </row>
    <row r="773" spans="1:16" ht="12.75" customHeight="1" x14ac:dyDescent="0.2">
      <c r="A773" s="35"/>
      <c r="B773" s="35"/>
      <c r="L773" s="37"/>
      <c r="M773" s="36"/>
      <c r="N773" s="36"/>
      <c r="P773" s="35"/>
    </row>
    <row r="774" spans="1:16" ht="12.75" customHeight="1" x14ac:dyDescent="0.2">
      <c r="A774" s="35"/>
      <c r="B774" s="35"/>
      <c r="L774" s="37"/>
      <c r="M774" s="36"/>
      <c r="N774" s="36"/>
      <c r="P774" s="35"/>
    </row>
    <row r="775" spans="1:16" ht="12.75" customHeight="1" x14ac:dyDescent="0.2">
      <c r="A775" s="35"/>
      <c r="B775" s="35"/>
      <c r="L775" s="37"/>
      <c r="M775" s="36"/>
      <c r="N775" s="36"/>
      <c r="P775" s="35"/>
    </row>
    <row r="776" spans="1:16" ht="12.75" customHeight="1" x14ac:dyDescent="0.2">
      <c r="A776" s="35"/>
      <c r="B776" s="35"/>
      <c r="L776" s="37"/>
      <c r="M776" s="36"/>
      <c r="N776" s="36"/>
      <c r="P776" s="35"/>
    </row>
    <row r="777" spans="1:16" ht="12.75" customHeight="1" x14ac:dyDescent="0.2">
      <c r="A777" s="35"/>
      <c r="B777" s="35"/>
      <c r="L777" s="37"/>
      <c r="M777" s="36"/>
      <c r="N777" s="36"/>
      <c r="P777" s="35"/>
    </row>
    <row r="778" spans="1:16" ht="12.75" customHeight="1" x14ac:dyDescent="0.2">
      <c r="A778" s="35"/>
      <c r="B778" s="35"/>
      <c r="L778" s="37"/>
      <c r="M778" s="36"/>
      <c r="N778" s="36"/>
      <c r="P778" s="35"/>
    </row>
    <row r="779" spans="1:16" ht="12.75" customHeight="1" x14ac:dyDescent="0.2">
      <c r="A779" s="35"/>
      <c r="B779" s="35"/>
      <c r="L779" s="37"/>
      <c r="M779" s="36"/>
      <c r="N779" s="36"/>
      <c r="P779" s="35"/>
    </row>
    <row r="780" spans="1:16" ht="12.75" customHeight="1" x14ac:dyDescent="0.2">
      <c r="A780" s="35"/>
      <c r="B780" s="35"/>
      <c r="L780" s="37"/>
      <c r="M780" s="36"/>
      <c r="N780" s="36"/>
      <c r="P780" s="35"/>
    </row>
    <row r="781" spans="1:16" ht="12.75" customHeight="1" x14ac:dyDescent="0.2">
      <c r="A781" s="35"/>
      <c r="B781" s="35"/>
      <c r="L781" s="37"/>
      <c r="M781" s="36"/>
      <c r="N781" s="36"/>
      <c r="P781" s="35"/>
    </row>
    <row r="782" spans="1:16" ht="12.75" customHeight="1" x14ac:dyDescent="0.2">
      <c r="A782" s="35"/>
      <c r="B782" s="35"/>
      <c r="L782" s="37"/>
      <c r="M782" s="36"/>
      <c r="N782" s="36"/>
      <c r="P782" s="35"/>
    </row>
    <row r="783" spans="1:16" ht="12.75" customHeight="1" x14ac:dyDescent="0.2">
      <c r="A783" s="35"/>
      <c r="B783" s="35"/>
      <c r="L783" s="37"/>
      <c r="M783" s="36"/>
      <c r="N783" s="36"/>
      <c r="P783" s="35"/>
    </row>
    <row r="784" spans="1:16" ht="12.75" customHeight="1" x14ac:dyDescent="0.2">
      <c r="A784" s="35"/>
      <c r="B784" s="35"/>
      <c r="L784" s="37"/>
      <c r="M784" s="36"/>
      <c r="N784" s="36"/>
      <c r="P784" s="35"/>
    </row>
    <row r="785" spans="1:16" ht="12.75" customHeight="1" x14ac:dyDescent="0.2">
      <c r="A785" s="35"/>
      <c r="B785" s="35"/>
      <c r="L785" s="37"/>
      <c r="M785" s="36"/>
      <c r="N785" s="36"/>
      <c r="P785" s="35"/>
    </row>
    <row r="786" spans="1:16" ht="12.75" customHeight="1" x14ac:dyDescent="0.2">
      <c r="A786" s="35"/>
      <c r="B786" s="35"/>
      <c r="L786" s="37"/>
      <c r="M786" s="36"/>
      <c r="N786" s="36"/>
      <c r="P786" s="35"/>
    </row>
    <row r="787" spans="1:16" ht="12.75" customHeight="1" x14ac:dyDescent="0.2">
      <c r="A787" s="35"/>
      <c r="B787" s="35"/>
      <c r="L787" s="37"/>
      <c r="M787" s="36"/>
      <c r="N787" s="36"/>
      <c r="P787" s="35"/>
    </row>
    <row r="788" spans="1:16" ht="12.75" customHeight="1" x14ac:dyDescent="0.2">
      <c r="A788" s="35"/>
      <c r="B788" s="35"/>
      <c r="L788" s="37"/>
      <c r="M788" s="36"/>
      <c r="N788" s="36"/>
      <c r="P788" s="35"/>
    </row>
    <row r="789" spans="1:16" ht="12.75" customHeight="1" x14ac:dyDescent="0.2">
      <c r="A789" s="35"/>
      <c r="B789" s="35"/>
      <c r="L789" s="37"/>
      <c r="M789" s="36"/>
      <c r="N789" s="36"/>
      <c r="P789" s="35"/>
    </row>
    <row r="790" spans="1:16" ht="12.75" customHeight="1" x14ac:dyDescent="0.2">
      <c r="A790" s="35"/>
      <c r="B790" s="35"/>
      <c r="L790" s="37"/>
      <c r="M790" s="36"/>
      <c r="N790" s="36"/>
      <c r="P790" s="35"/>
    </row>
    <row r="791" spans="1:16" ht="12.75" customHeight="1" x14ac:dyDescent="0.2">
      <c r="A791" s="35"/>
      <c r="B791" s="35"/>
      <c r="L791" s="37"/>
      <c r="M791" s="36"/>
      <c r="N791" s="36"/>
      <c r="P791" s="35"/>
    </row>
    <row r="792" spans="1:16" ht="12.75" customHeight="1" x14ac:dyDescent="0.2">
      <c r="A792" s="35"/>
      <c r="B792" s="35"/>
      <c r="L792" s="37"/>
      <c r="M792" s="36"/>
      <c r="N792" s="36"/>
      <c r="P792" s="35"/>
    </row>
    <row r="793" spans="1:16" ht="12.75" customHeight="1" x14ac:dyDescent="0.2">
      <c r="A793" s="35"/>
      <c r="B793" s="35"/>
      <c r="L793" s="37"/>
      <c r="M793" s="36"/>
      <c r="N793" s="36"/>
      <c r="P793" s="35"/>
    </row>
    <row r="794" spans="1:16" ht="12.75" customHeight="1" x14ac:dyDescent="0.2">
      <c r="A794" s="35"/>
      <c r="B794" s="35"/>
      <c r="L794" s="37"/>
      <c r="M794" s="36"/>
      <c r="N794" s="36"/>
      <c r="P794" s="35"/>
    </row>
    <row r="795" spans="1:16" ht="12.75" customHeight="1" x14ac:dyDescent="0.2">
      <c r="A795" s="35"/>
      <c r="B795" s="35"/>
      <c r="L795" s="37"/>
      <c r="M795" s="36"/>
      <c r="N795" s="36"/>
      <c r="P795" s="35"/>
    </row>
    <row r="796" spans="1:16" ht="12.75" customHeight="1" x14ac:dyDescent="0.2">
      <c r="A796" s="35"/>
      <c r="B796" s="35"/>
      <c r="L796" s="37"/>
      <c r="M796" s="36"/>
      <c r="N796" s="36"/>
      <c r="P796" s="35"/>
    </row>
    <row r="797" spans="1:16" ht="12.75" customHeight="1" x14ac:dyDescent="0.2">
      <c r="A797" s="35"/>
      <c r="B797" s="35"/>
      <c r="L797" s="37"/>
      <c r="M797" s="36"/>
      <c r="N797" s="36"/>
      <c r="P797" s="35"/>
    </row>
    <row r="798" spans="1:16" ht="12.75" customHeight="1" x14ac:dyDescent="0.2">
      <c r="A798" s="35"/>
      <c r="B798" s="35"/>
      <c r="L798" s="37"/>
      <c r="M798" s="36"/>
      <c r="N798" s="36"/>
      <c r="P798" s="35"/>
    </row>
    <row r="799" spans="1:16" ht="12.75" customHeight="1" x14ac:dyDescent="0.2">
      <c r="A799" s="35"/>
      <c r="B799" s="35"/>
      <c r="L799" s="37"/>
      <c r="M799" s="36"/>
      <c r="N799" s="36"/>
      <c r="P799" s="35"/>
    </row>
    <row r="800" spans="1:16" ht="12.75" customHeight="1" x14ac:dyDescent="0.2">
      <c r="A800" s="35"/>
      <c r="B800" s="35"/>
      <c r="L800" s="37"/>
      <c r="M800" s="36"/>
      <c r="N800" s="36"/>
      <c r="P800" s="35"/>
    </row>
    <row r="801" spans="1:16" ht="12.75" customHeight="1" x14ac:dyDescent="0.2">
      <c r="A801" s="35"/>
      <c r="B801" s="35"/>
      <c r="L801" s="37"/>
      <c r="M801" s="36"/>
      <c r="N801" s="36"/>
      <c r="P801" s="35"/>
    </row>
    <row r="802" spans="1:16" ht="12.75" customHeight="1" x14ac:dyDescent="0.2">
      <c r="A802" s="35"/>
      <c r="B802" s="35"/>
      <c r="L802" s="37"/>
      <c r="M802" s="36"/>
      <c r="N802" s="36"/>
      <c r="P802" s="35"/>
    </row>
    <row r="803" spans="1:16" ht="12.75" customHeight="1" x14ac:dyDescent="0.2">
      <c r="A803" s="35"/>
      <c r="B803" s="35"/>
      <c r="L803" s="37"/>
      <c r="M803" s="36"/>
      <c r="N803" s="36"/>
      <c r="P803" s="35"/>
    </row>
    <row r="804" spans="1:16" ht="12.75" customHeight="1" x14ac:dyDescent="0.2">
      <c r="A804" s="35"/>
      <c r="B804" s="35"/>
      <c r="L804" s="37"/>
      <c r="M804" s="36"/>
      <c r="N804" s="36"/>
      <c r="P804" s="35"/>
    </row>
    <row r="805" spans="1:16" ht="12.75" customHeight="1" x14ac:dyDescent="0.2">
      <c r="A805" s="35"/>
      <c r="B805" s="35"/>
      <c r="L805" s="37"/>
      <c r="M805" s="36"/>
      <c r="N805" s="36"/>
      <c r="P805" s="35"/>
    </row>
    <row r="806" spans="1:16" ht="12.75" customHeight="1" x14ac:dyDescent="0.2">
      <c r="A806" s="35"/>
      <c r="B806" s="35"/>
      <c r="L806" s="37"/>
      <c r="M806" s="36"/>
      <c r="N806" s="36"/>
      <c r="P806" s="35"/>
    </row>
    <row r="807" spans="1:16" ht="12.75" customHeight="1" x14ac:dyDescent="0.2">
      <c r="A807" s="35"/>
      <c r="B807" s="35"/>
      <c r="L807" s="37"/>
      <c r="M807" s="36"/>
      <c r="N807" s="36"/>
      <c r="P807" s="35"/>
    </row>
    <row r="808" spans="1:16" ht="12.75" customHeight="1" x14ac:dyDescent="0.2">
      <c r="A808" s="35"/>
      <c r="B808" s="35"/>
      <c r="L808" s="37"/>
      <c r="M808" s="36"/>
      <c r="N808" s="36"/>
      <c r="P808" s="35"/>
    </row>
    <row r="809" spans="1:16" ht="12.75" customHeight="1" x14ac:dyDescent="0.2">
      <c r="A809" s="35"/>
      <c r="B809" s="35"/>
      <c r="L809" s="37"/>
      <c r="M809" s="36"/>
      <c r="N809" s="36"/>
      <c r="P809" s="35"/>
    </row>
    <row r="810" spans="1:16" ht="12.75" customHeight="1" x14ac:dyDescent="0.2">
      <c r="A810" s="35"/>
      <c r="B810" s="35"/>
      <c r="L810" s="37"/>
      <c r="M810" s="36"/>
      <c r="N810" s="36"/>
      <c r="P810" s="35"/>
    </row>
    <row r="811" spans="1:16" ht="12.75" customHeight="1" x14ac:dyDescent="0.2">
      <c r="A811" s="35"/>
      <c r="B811" s="35"/>
      <c r="L811" s="37"/>
      <c r="M811" s="36"/>
      <c r="N811" s="36"/>
      <c r="P811" s="35"/>
    </row>
    <row r="812" spans="1:16" ht="12.75" customHeight="1" x14ac:dyDescent="0.2">
      <c r="A812" s="35"/>
      <c r="B812" s="35"/>
      <c r="L812" s="37"/>
      <c r="M812" s="36"/>
      <c r="N812" s="36"/>
      <c r="P812" s="35"/>
    </row>
    <row r="813" spans="1:16" ht="12.75" customHeight="1" x14ac:dyDescent="0.2">
      <c r="A813" s="35"/>
      <c r="B813" s="35"/>
      <c r="L813" s="37"/>
      <c r="M813" s="36"/>
      <c r="N813" s="36"/>
      <c r="P813" s="35"/>
    </row>
    <row r="814" spans="1:16" ht="12.75" customHeight="1" x14ac:dyDescent="0.2">
      <c r="A814" s="35"/>
      <c r="B814" s="35"/>
      <c r="L814" s="37"/>
      <c r="M814" s="36"/>
      <c r="N814" s="36"/>
      <c r="P814" s="35"/>
    </row>
    <row r="815" spans="1:16" ht="12.75" customHeight="1" x14ac:dyDescent="0.2">
      <c r="A815" s="35"/>
      <c r="B815" s="35"/>
      <c r="L815" s="37"/>
      <c r="M815" s="36"/>
      <c r="N815" s="36"/>
      <c r="P815" s="35"/>
    </row>
    <row r="816" spans="1:16" ht="12.75" customHeight="1" x14ac:dyDescent="0.2">
      <c r="A816" s="35"/>
      <c r="B816" s="35"/>
      <c r="L816" s="37"/>
      <c r="M816" s="36"/>
      <c r="N816" s="36"/>
      <c r="P816" s="35"/>
    </row>
    <row r="817" spans="1:16" ht="12.75" customHeight="1" x14ac:dyDescent="0.2">
      <c r="A817" s="35"/>
      <c r="B817" s="35"/>
      <c r="L817" s="37"/>
      <c r="M817" s="36"/>
      <c r="N817" s="36"/>
      <c r="P817" s="35"/>
    </row>
    <row r="818" spans="1:16" ht="12.75" customHeight="1" x14ac:dyDescent="0.2">
      <c r="A818" s="35"/>
      <c r="B818" s="35"/>
      <c r="L818" s="37"/>
      <c r="M818" s="36"/>
      <c r="N818" s="36"/>
      <c r="P818" s="35"/>
    </row>
    <row r="819" spans="1:16" ht="12.75" customHeight="1" x14ac:dyDescent="0.2">
      <c r="A819" s="35"/>
      <c r="B819" s="35"/>
      <c r="L819" s="37"/>
      <c r="M819" s="36"/>
      <c r="N819" s="36"/>
      <c r="P819" s="35"/>
    </row>
    <row r="820" spans="1:16" ht="12.75" customHeight="1" x14ac:dyDescent="0.2">
      <c r="A820" s="35"/>
      <c r="B820" s="35"/>
      <c r="L820" s="37"/>
      <c r="M820" s="36"/>
      <c r="N820" s="36"/>
      <c r="P820" s="35"/>
    </row>
    <row r="821" spans="1:16" ht="12.75" customHeight="1" x14ac:dyDescent="0.2">
      <c r="A821" s="35"/>
      <c r="B821" s="35"/>
      <c r="L821" s="37"/>
      <c r="M821" s="36"/>
      <c r="N821" s="36"/>
      <c r="P821" s="35"/>
    </row>
    <row r="822" spans="1:16" ht="12.75" customHeight="1" x14ac:dyDescent="0.2">
      <c r="A822" s="35"/>
      <c r="B822" s="35"/>
      <c r="L822" s="37"/>
      <c r="M822" s="36"/>
      <c r="N822" s="36"/>
      <c r="P822" s="35"/>
    </row>
    <row r="823" spans="1:16" ht="12.75" customHeight="1" x14ac:dyDescent="0.2">
      <c r="A823" s="35"/>
      <c r="B823" s="35"/>
      <c r="L823" s="37"/>
      <c r="M823" s="36"/>
      <c r="N823" s="36"/>
      <c r="P823" s="35"/>
    </row>
    <row r="824" spans="1:16" ht="12.75" customHeight="1" x14ac:dyDescent="0.2">
      <c r="A824" s="35"/>
      <c r="B824" s="35"/>
      <c r="L824" s="37"/>
      <c r="M824" s="36"/>
      <c r="N824" s="36"/>
      <c r="P824" s="35"/>
    </row>
    <row r="825" spans="1:16" ht="12.75" customHeight="1" x14ac:dyDescent="0.2">
      <c r="A825" s="35"/>
      <c r="B825" s="35"/>
      <c r="L825" s="37"/>
      <c r="M825" s="36"/>
      <c r="N825" s="36"/>
      <c r="P825" s="35"/>
    </row>
    <row r="826" spans="1:16" ht="12.75" customHeight="1" x14ac:dyDescent="0.2">
      <c r="A826" s="35"/>
      <c r="B826" s="35"/>
      <c r="L826" s="37"/>
      <c r="M826" s="36"/>
      <c r="N826" s="36"/>
      <c r="P826" s="35"/>
    </row>
    <row r="827" spans="1:16" ht="12.75" customHeight="1" x14ac:dyDescent="0.2">
      <c r="A827" s="35"/>
      <c r="B827" s="35"/>
      <c r="L827" s="37"/>
      <c r="M827" s="36"/>
      <c r="N827" s="36"/>
      <c r="P827" s="35"/>
    </row>
    <row r="828" spans="1:16" ht="12.75" customHeight="1" x14ac:dyDescent="0.2">
      <c r="A828" s="35"/>
      <c r="B828" s="35"/>
      <c r="L828" s="37"/>
      <c r="M828" s="36"/>
      <c r="N828" s="36"/>
      <c r="P828" s="35"/>
    </row>
    <row r="829" spans="1:16" ht="12.75" customHeight="1" x14ac:dyDescent="0.2">
      <c r="A829" s="35"/>
      <c r="B829" s="35"/>
      <c r="L829" s="37"/>
      <c r="M829" s="36"/>
      <c r="N829" s="36"/>
      <c r="P829" s="35"/>
    </row>
    <row r="830" spans="1:16" ht="12.75" customHeight="1" x14ac:dyDescent="0.2">
      <c r="A830" s="35"/>
      <c r="B830" s="35"/>
      <c r="L830" s="37"/>
      <c r="M830" s="36"/>
      <c r="N830" s="36"/>
      <c r="P830" s="35"/>
    </row>
    <row r="831" spans="1:16" ht="12.75" customHeight="1" x14ac:dyDescent="0.2">
      <c r="A831" s="35"/>
      <c r="B831" s="35"/>
      <c r="L831" s="37"/>
      <c r="M831" s="36"/>
      <c r="N831" s="36"/>
      <c r="P831" s="35"/>
    </row>
    <row r="832" spans="1:16" ht="12.75" customHeight="1" x14ac:dyDescent="0.2">
      <c r="A832" s="35"/>
      <c r="B832" s="35"/>
      <c r="L832" s="37"/>
      <c r="M832" s="36"/>
      <c r="N832" s="36"/>
      <c r="P832" s="35"/>
    </row>
    <row r="833" spans="1:16" ht="12.75" customHeight="1" x14ac:dyDescent="0.2">
      <c r="A833" s="35"/>
      <c r="B833" s="35"/>
      <c r="L833" s="37"/>
      <c r="M833" s="36"/>
      <c r="N833" s="36"/>
      <c r="P833" s="35"/>
    </row>
    <row r="834" spans="1:16" ht="12.75" customHeight="1" x14ac:dyDescent="0.2">
      <c r="A834" s="35"/>
      <c r="B834" s="35"/>
      <c r="L834" s="37"/>
      <c r="M834" s="36"/>
      <c r="N834" s="36"/>
      <c r="P834" s="35"/>
    </row>
    <row r="835" spans="1:16" ht="12.75" customHeight="1" x14ac:dyDescent="0.2">
      <c r="A835" s="35"/>
      <c r="B835" s="35"/>
      <c r="L835" s="37"/>
      <c r="M835" s="36"/>
      <c r="N835" s="36"/>
      <c r="P835" s="35"/>
    </row>
    <row r="836" spans="1:16" ht="12.75" customHeight="1" x14ac:dyDescent="0.2">
      <c r="A836" s="35"/>
      <c r="B836" s="35"/>
      <c r="L836" s="37"/>
      <c r="M836" s="36"/>
      <c r="N836" s="36"/>
      <c r="P836" s="35"/>
    </row>
    <row r="837" spans="1:16" ht="12.75" customHeight="1" x14ac:dyDescent="0.2">
      <c r="A837" s="35"/>
      <c r="B837" s="35"/>
      <c r="L837" s="37"/>
      <c r="M837" s="36"/>
      <c r="N837" s="36"/>
      <c r="P837" s="35"/>
    </row>
    <row r="838" spans="1:16" ht="12.75" customHeight="1" x14ac:dyDescent="0.2">
      <c r="A838" s="35"/>
      <c r="B838" s="35"/>
      <c r="L838" s="37"/>
      <c r="M838" s="36"/>
      <c r="N838" s="36"/>
      <c r="P838" s="35"/>
    </row>
    <row r="839" spans="1:16" ht="12.75" customHeight="1" x14ac:dyDescent="0.2">
      <c r="A839" s="35"/>
      <c r="B839" s="35"/>
      <c r="L839" s="37"/>
      <c r="M839" s="36"/>
      <c r="N839" s="36"/>
      <c r="P839" s="35"/>
    </row>
    <row r="840" spans="1:16" ht="12.75" customHeight="1" x14ac:dyDescent="0.2">
      <c r="A840" s="35"/>
      <c r="B840" s="35"/>
      <c r="L840" s="37"/>
      <c r="M840" s="36"/>
      <c r="N840" s="36"/>
      <c r="P840" s="35"/>
    </row>
    <row r="841" spans="1:16" ht="12.75" customHeight="1" x14ac:dyDescent="0.2">
      <c r="A841" s="35"/>
      <c r="B841" s="35"/>
      <c r="L841" s="37"/>
      <c r="M841" s="36"/>
      <c r="N841" s="36"/>
      <c r="P841" s="35"/>
    </row>
    <row r="842" spans="1:16" ht="12.75" customHeight="1" x14ac:dyDescent="0.2">
      <c r="A842" s="35"/>
      <c r="B842" s="35"/>
      <c r="L842" s="37"/>
      <c r="M842" s="36"/>
      <c r="N842" s="36"/>
      <c r="P842" s="35"/>
    </row>
    <row r="843" spans="1:16" ht="12.75" customHeight="1" x14ac:dyDescent="0.2">
      <c r="A843" s="35"/>
      <c r="B843" s="35"/>
      <c r="L843" s="37"/>
      <c r="M843" s="36"/>
      <c r="N843" s="36"/>
      <c r="P843" s="35"/>
    </row>
    <row r="844" spans="1:16" ht="12.75" customHeight="1" x14ac:dyDescent="0.2">
      <c r="A844" s="35"/>
      <c r="B844" s="35"/>
      <c r="L844" s="37"/>
      <c r="M844" s="36"/>
      <c r="N844" s="36"/>
      <c r="P844" s="35"/>
    </row>
    <row r="845" spans="1:16" ht="12.75" customHeight="1" x14ac:dyDescent="0.2">
      <c r="A845" s="35"/>
      <c r="B845" s="35"/>
      <c r="L845" s="37"/>
      <c r="M845" s="36"/>
      <c r="N845" s="36"/>
      <c r="P845" s="35"/>
    </row>
    <row r="846" spans="1:16" ht="12.75" customHeight="1" x14ac:dyDescent="0.2">
      <c r="A846" s="35"/>
      <c r="B846" s="35"/>
      <c r="L846" s="37"/>
      <c r="M846" s="36"/>
      <c r="N846" s="36"/>
      <c r="P846" s="35"/>
    </row>
    <row r="847" spans="1:16" ht="12.75" customHeight="1" x14ac:dyDescent="0.2">
      <c r="A847" s="35"/>
      <c r="B847" s="35"/>
      <c r="L847" s="37"/>
      <c r="M847" s="36"/>
      <c r="N847" s="36"/>
      <c r="P847" s="35"/>
    </row>
    <row r="848" spans="1:16" ht="12.75" customHeight="1" x14ac:dyDescent="0.2">
      <c r="A848" s="35"/>
      <c r="B848" s="35"/>
      <c r="L848" s="37"/>
      <c r="M848" s="36"/>
      <c r="N848" s="36"/>
      <c r="P848" s="35"/>
    </row>
    <row r="849" spans="1:16" ht="12.75" customHeight="1" x14ac:dyDescent="0.2">
      <c r="A849" s="35"/>
      <c r="B849" s="35"/>
      <c r="L849" s="37"/>
      <c r="M849" s="36"/>
      <c r="N849" s="36"/>
      <c r="P849" s="35"/>
    </row>
    <row r="850" spans="1:16" ht="12.75" customHeight="1" x14ac:dyDescent="0.2">
      <c r="A850" s="35"/>
      <c r="B850" s="35"/>
      <c r="L850" s="37"/>
      <c r="M850" s="36"/>
      <c r="N850" s="36"/>
      <c r="P850" s="35"/>
    </row>
    <row r="851" spans="1:16" ht="12.75" customHeight="1" x14ac:dyDescent="0.2">
      <c r="A851" s="35"/>
      <c r="B851" s="35"/>
      <c r="L851" s="37"/>
      <c r="M851" s="36"/>
      <c r="N851" s="36"/>
      <c r="P851" s="35"/>
    </row>
    <row r="852" spans="1:16" ht="12.75" customHeight="1" x14ac:dyDescent="0.2">
      <c r="A852" s="35"/>
      <c r="B852" s="35"/>
      <c r="L852" s="37"/>
      <c r="M852" s="36"/>
      <c r="N852" s="36"/>
      <c r="P852" s="35"/>
    </row>
    <row r="853" spans="1:16" ht="12.75" customHeight="1" x14ac:dyDescent="0.2">
      <c r="A853" s="35"/>
      <c r="B853" s="35"/>
      <c r="L853" s="37"/>
      <c r="M853" s="36"/>
      <c r="N853" s="36"/>
      <c r="P853" s="35"/>
    </row>
    <row r="854" spans="1:16" ht="12.75" customHeight="1" x14ac:dyDescent="0.2">
      <c r="A854" s="35"/>
      <c r="B854" s="35"/>
      <c r="L854" s="37"/>
      <c r="M854" s="36"/>
      <c r="N854" s="36"/>
      <c r="P854" s="35"/>
    </row>
    <row r="855" spans="1:16" ht="12.75" customHeight="1" x14ac:dyDescent="0.2">
      <c r="A855" s="35"/>
      <c r="B855" s="35"/>
      <c r="L855" s="37"/>
      <c r="M855" s="36"/>
      <c r="N855" s="36"/>
      <c r="P855" s="35"/>
    </row>
    <row r="856" spans="1:16" ht="12.75" customHeight="1" x14ac:dyDescent="0.2">
      <c r="A856" s="35"/>
      <c r="B856" s="35"/>
      <c r="L856" s="37"/>
      <c r="M856" s="36"/>
      <c r="N856" s="36"/>
      <c r="P856" s="35"/>
    </row>
    <row r="857" spans="1:16" ht="12.75" customHeight="1" x14ac:dyDescent="0.2">
      <c r="A857" s="35"/>
      <c r="B857" s="35"/>
      <c r="L857" s="37"/>
      <c r="M857" s="36"/>
      <c r="N857" s="36"/>
      <c r="P857" s="35"/>
    </row>
    <row r="858" spans="1:16" ht="12.75" customHeight="1" x14ac:dyDescent="0.2">
      <c r="A858" s="35"/>
      <c r="B858" s="35"/>
      <c r="L858" s="37"/>
      <c r="M858" s="36"/>
      <c r="N858" s="36"/>
      <c r="P858" s="35"/>
    </row>
    <row r="859" spans="1:16" ht="12.75" customHeight="1" x14ac:dyDescent="0.2">
      <c r="A859" s="35"/>
      <c r="B859" s="35"/>
      <c r="L859" s="37"/>
      <c r="M859" s="36"/>
      <c r="N859" s="36"/>
      <c r="P859" s="35"/>
    </row>
    <row r="860" spans="1:16" ht="12.75" customHeight="1" x14ac:dyDescent="0.2">
      <c r="A860" s="35"/>
      <c r="B860" s="35"/>
      <c r="L860" s="37"/>
      <c r="M860" s="36"/>
      <c r="N860" s="36"/>
      <c r="P860" s="35"/>
    </row>
    <row r="861" spans="1:16" ht="12.75" customHeight="1" x14ac:dyDescent="0.2">
      <c r="A861" s="35"/>
      <c r="B861" s="35"/>
      <c r="L861" s="37"/>
      <c r="M861" s="36"/>
      <c r="N861" s="36"/>
      <c r="P861" s="35"/>
    </row>
    <row r="862" spans="1:16" ht="12.75" customHeight="1" x14ac:dyDescent="0.2">
      <c r="A862" s="35"/>
      <c r="B862" s="35"/>
      <c r="L862" s="37"/>
      <c r="M862" s="36"/>
      <c r="N862" s="36"/>
      <c r="P862" s="35"/>
    </row>
    <row r="863" spans="1:16" ht="12.75" customHeight="1" x14ac:dyDescent="0.2">
      <c r="A863" s="35"/>
      <c r="B863" s="35"/>
      <c r="L863" s="37"/>
      <c r="M863" s="36"/>
      <c r="N863" s="36"/>
      <c r="P863" s="35"/>
    </row>
    <row r="864" spans="1:16" ht="12.75" customHeight="1" x14ac:dyDescent="0.2">
      <c r="A864" s="35"/>
      <c r="B864" s="35"/>
      <c r="L864" s="37"/>
      <c r="M864" s="36"/>
      <c r="N864" s="36"/>
      <c r="P864" s="35"/>
    </row>
    <row r="865" spans="1:16" ht="12.75" customHeight="1" x14ac:dyDescent="0.2">
      <c r="A865" s="35"/>
      <c r="B865" s="35"/>
      <c r="L865" s="37"/>
      <c r="M865" s="36"/>
      <c r="N865" s="36"/>
      <c r="P865" s="35"/>
    </row>
    <row r="866" spans="1:16" ht="12.75" customHeight="1" x14ac:dyDescent="0.2">
      <c r="A866" s="35"/>
      <c r="B866" s="35"/>
      <c r="L866" s="37"/>
      <c r="M866" s="36"/>
      <c r="N866" s="36"/>
      <c r="P866" s="35"/>
    </row>
    <row r="867" spans="1:16" ht="12.75" customHeight="1" x14ac:dyDescent="0.2">
      <c r="A867" s="35"/>
      <c r="B867" s="35"/>
      <c r="L867" s="37"/>
      <c r="M867" s="36"/>
      <c r="N867" s="36"/>
      <c r="P867" s="35"/>
    </row>
    <row r="868" spans="1:16" ht="12.75" customHeight="1" x14ac:dyDescent="0.2">
      <c r="A868" s="35"/>
      <c r="B868" s="35"/>
      <c r="L868" s="37"/>
      <c r="M868" s="36"/>
      <c r="N868" s="36"/>
      <c r="P868" s="35"/>
    </row>
    <row r="869" spans="1:16" ht="12.75" customHeight="1" x14ac:dyDescent="0.2">
      <c r="A869" s="35"/>
      <c r="B869" s="35"/>
      <c r="L869" s="37"/>
      <c r="M869" s="36"/>
      <c r="N869" s="36"/>
      <c r="P869" s="35"/>
    </row>
    <row r="870" spans="1:16" ht="12.75" customHeight="1" x14ac:dyDescent="0.2">
      <c r="A870" s="35"/>
      <c r="B870" s="35"/>
      <c r="L870" s="37"/>
      <c r="M870" s="36"/>
      <c r="N870" s="36"/>
      <c r="P870" s="35"/>
    </row>
    <row r="871" spans="1:16" ht="12.75" customHeight="1" x14ac:dyDescent="0.2">
      <c r="A871" s="35"/>
      <c r="B871" s="35"/>
      <c r="L871" s="37"/>
      <c r="M871" s="36"/>
      <c r="N871" s="36"/>
      <c r="P871" s="35"/>
    </row>
    <row r="872" spans="1:16" ht="12.75" customHeight="1" x14ac:dyDescent="0.2">
      <c r="A872" s="35"/>
      <c r="B872" s="35"/>
      <c r="L872" s="37"/>
      <c r="M872" s="36"/>
      <c r="N872" s="36"/>
      <c r="P872" s="35"/>
    </row>
    <row r="873" spans="1:16" ht="12.75" customHeight="1" x14ac:dyDescent="0.2">
      <c r="A873" s="35"/>
      <c r="B873" s="35"/>
      <c r="L873" s="37"/>
      <c r="M873" s="36"/>
      <c r="N873" s="36"/>
      <c r="P873" s="35"/>
    </row>
    <row r="874" spans="1:16" ht="12.75" customHeight="1" x14ac:dyDescent="0.2">
      <c r="A874" s="35"/>
      <c r="B874" s="35"/>
      <c r="L874" s="37"/>
      <c r="M874" s="36"/>
      <c r="N874" s="36"/>
      <c r="P874" s="35"/>
    </row>
    <row r="875" spans="1:16" ht="12.75" customHeight="1" x14ac:dyDescent="0.2">
      <c r="A875" s="35"/>
      <c r="B875" s="35"/>
      <c r="L875" s="37"/>
      <c r="M875" s="36"/>
      <c r="N875" s="36"/>
      <c r="P875" s="35"/>
    </row>
    <row r="876" spans="1:16" ht="12.75" customHeight="1" x14ac:dyDescent="0.2">
      <c r="A876" s="35"/>
      <c r="B876" s="35"/>
      <c r="L876" s="37"/>
      <c r="M876" s="36"/>
      <c r="N876" s="36"/>
      <c r="P876" s="35"/>
    </row>
    <row r="877" spans="1:16" ht="12.75" customHeight="1" x14ac:dyDescent="0.2">
      <c r="A877" s="35"/>
      <c r="B877" s="35"/>
      <c r="L877" s="37"/>
      <c r="M877" s="36"/>
      <c r="N877" s="36"/>
      <c r="P877" s="35"/>
    </row>
    <row r="878" spans="1:16" ht="12.75" customHeight="1" x14ac:dyDescent="0.2">
      <c r="A878" s="35"/>
      <c r="B878" s="35"/>
      <c r="L878" s="37"/>
      <c r="M878" s="36"/>
      <c r="N878" s="36"/>
      <c r="P878" s="35"/>
    </row>
    <row r="879" spans="1:16" ht="12.75" customHeight="1" x14ac:dyDescent="0.2">
      <c r="A879" s="35"/>
      <c r="B879" s="35"/>
      <c r="L879" s="37"/>
      <c r="M879" s="36"/>
      <c r="N879" s="36"/>
      <c r="P879" s="35"/>
    </row>
    <row r="880" spans="1:16" ht="12.75" customHeight="1" x14ac:dyDescent="0.2">
      <c r="A880" s="35"/>
      <c r="B880" s="35"/>
      <c r="L880" s="37"/>
      <c r="M880" s="36"/>
      <c r="N880" s="36"/>
      <c r="P880" s="35"/>
    </row>
    <row r="881" spans="1:16" ht="12.75" customHeight="1" x14ac:dyDescent="0.2">
      <c r="A881" s="35"/>
      <c r="B881" s="35"/>
      <c r="L881" s="37"/>
      <c r="M881" s="36"/>
      <c r="N881" s="36"/>
      <c r="P881" s="35"/>
    </row>
    <row r="882" spans="1:16" ht="12.75" customHeight="1" x14ac:dyDescent="0.2">
      <c r="A882" s="35"/>
      <c r="B882" s="35"/>
      <c r="L882" s="37"/>
      <c r="M882" s="36"/>
      <c r="N882" s="36"/>
      <c r="P882" s="35"/>
    </row>
    <row r="883" spans="1:16" ht="12.75" customHeight="1" x14ac:dyDescent="0.2">
      <c r="A883" s="35"/>
      <c r="B883" s="35"/>
      <c r="L883" s="37"/>
      <c r="M883" s="36"/>
      <c r="N883" s="36"/>
      <c r="P883" s="35"/>
    </row>
    <row r="884" spans="1:16" ht="12.75" customHeight="1" x14ac:dyDescent="0.2">
      <c r="A884" s="35"/>
      <c r="B884" s="35"/>
      <c r="L884" s="37"/>
      <c r="M884" s="36"/>
      <c r="N884" s="36"/>
      <c r="P884" s="35"/>
    </row>
    <row r="885" spans="1:16" ht="12.75" customHeight="1" x14ac:dyDescent="0.2">
      <c r="A885" s="35"/>
      <c r="B885" s="35"/>
      <c r="L885" s="37"/>
      <c r="M885" s="36"/>
      <c r="N885" s="36"/>
      <c r="P885" s="35"/>
    </row>
    <row r="886" spans="1:16" ht="12.75" customHeight="1" x14ac:dyDescent="0.2">
      <c r="A886" s="35"/>
      <c r="B886" s="35"/>
      <c r="L886" s="37"/>
      <c r="M886" s="36"/>
      <c r="N886" s="36"/>
      <c r="P886" s="35"/>
    </row>
    <row r="887" spans="1:16" ht="12.75" customHeight="1" x14ac:dyDescent="0.2">
      <c r="A887" s="35"/>
      <c r="B887" s="35"/>
      <c r="L887" s="37"/>
      <c r="M887" s="36"/>
      <c r="N887" s="36"/>
      <c r="P887" s="35"/>
    </row>
    <row r="888" spans="1:16" ht="12.75" customHeight="1" x14ac:dyDescent="0.2">
      <c r="A888" s="35"/>
      <c r="B888" s="35"/>
      <c r="L888" s="37"/>
      <c r="M888" s="36"/>
      <c r="N888" s="36"/>
      <c r="P888" s="35"/>
    </row>
    <row r="889" spans="1:16" ht="12.75" customHeight="1" x14ac:dyDescent="0.2">
      <c r="A889" s="35"/>
      <c r="B889" s="35"/>
      <c r="L889" s="37"/>
      <c r="M889" s="36"/>
      <c r="N889" s="36"/>
      <c r="P889" s="35"/>
    </row>
    <row r="890" spans="1:16" ht="12.75" customHeight="1" x14ac:dyDescent="0.2">
      <c r="A890" s="35"/>
      <c r="B890" s="35"/>
      <c r="L890" s="37"/>
      <c r="M890" s="36"/>
      <c r="N890" s="36"/>
      <c r="P890" s="35"/>
    </row>
    <row r="891" spans="1:16" ht="12.75" customHeight="1" x14ac:dyDescent="0.2">
      <c r="A891" s="35"/>
      <c r="B891" s="35"/>
      <c r="L891" s="37"/>
      <c r="M891" s="36"/>
      <c r="N891" s="36"/>
      <c r="P891" s="35"/>
    </row>
    <row r="892" spans="1:16" ht="12.75" customHeight="1" x14ac:dyDescent="0.2">
      <c r="A892" s="35"/>
      <c r="B892" s="35"/>
      <c r="L892" s="37"/>
      <c r="M892" s="36"/>
      <c r="N892" s="36"/>
      <c r="P892" s="35"/>
    </row>
    <row r="893" spans="1:16" ht="12.75" customHeight="1" x14ac:dyDescent="0.2">
      <c r="A893" s="35"/>
      <c r="B893" s="35"/>
      <c r="L893" s="37"/>
      <c r="M893" s="36"/>
      <c r="N893" s="36"/>
      <c r="P893" s="35"/>
    </row>
    <row r="894" spans="1:16" ht="12.75" customHeight="1" x14ac:dyDescent="0.2">
      <c r="A894" s="35"/>
      <c r="B894" s="35"/>
      <c r="L894" s="37"/>
      <c r="M894" s="36"/>
      <c r="N894" s="36"/>
      <c r="P894" s="35"/>
    </row>
    <row r="895" spans="1:16" ht="12.75" customHeight="1" x14ac:dyDescent="0.2">
      <c r="A895" s="35"/>
      <c r="B895" s="35"/>
      <c r="L895" s="37"/>
      <c r="M895" s="36"/>
      <c r="N895" s="36"/>
      <c r="P895" s="35"/>
    </row>
    <row r="896" spans="1:16" ht="12.75" customHeight="1" x14ac:dyDescent="0.2">
      <c r="A896" s="35"/>
      <c r="B896" s="35"/>
      <c r="L896" s="37"/>
      <c r="M896" s="36"/>
      <c r="N896" s="36"/>
      <c r="P896" s="35"/>
    </row>
    <row r="897" spans="1:16" ht="12.75" customHeight="1" x14ac:dyDescent="0.2">
      <c r="A897" s="35"/>
      <c r="B897" s="35"/>
      <c r="L897" s="37"/>
      <c r="M897" s="36"/>
      <c r="N897" s="36"/>
      <c r="P897" s="35"/>
    </row>
    <row r="898" spans="1:16" ht="12.75" customHeight="1" x14ac:dyDescent="0.2">
      <c r="A898" s="35"/>
      <c r="B898" s="35"/>
      <c r="L898" s="37"/>
      <c r="M898" s="36"/>
      <c r="N898" s="36"/>
      <c r="P898" s="35"/>
    </row>
    <row r="899" spans="1:16" ht="12.75" customHeight="1" x14ac:dyDescent="0.2">
      <c r="A899" s="35"/>
      <c r="B899" s="35"/>
      <c r="L899" s="37"/>
      <c r="M899" s="36"/>
      <c r="N899" s="36"/>
      <c r="P899" s="35"/>
    </row>
    <row r="900" spans="1:16" ht="12.75" customHeight="1" x14ac:dyDescent="0.2">
      <c r="A900" s="35"/>
      <c r="B900" s="35"/>
      <c r="L900" s="37"/>
      <c r="M900" s="36"/>
      <c r="N900" s="36"/>
      <c r="P900" s="35"/>
    </row>
    <row r="901" spans="1:16" ht="12.75" customHeight="1" x14ac:dyDescent="0.2">
      <c r="A901" s="35"/>
      <c r="B901" s="35"/>
      <c r="L901" s="37"/>
      <c r="M901" s="36"/>
      <c r="N901" s="36"/>
      <c r="P901" s="35"/>
    </row>
    <row r="902" spans="1:16" ht="12.75" customHeight="1" x14ac:dyDescent="0.2">
      <c r="A902" s="35"/>
      <c r="B902" s="35"/>
      <c r="L902" s="37"/>
      <c r="M902" s="36"/>
      <c r="N902" s="36"/>
      <c r="P902" s="35"/>
    </row>
    <row r="903" spans="1:16" ht="12.75" customHeight="1" x14ac:dyDescent="0.2">
      <c r="A903" s="35"/>
      <c r="B903" s="35"/>
      <c r="L903" s="37"/>
      <c r="M903" s="36"/>
      <c r="N903" s="36"/>
      <c r="P903" s="35"/>
    </row>
    <row r="904" spans="1:16" ht="12.75" customHeight="1" x14ac:dyDescent="0.2">
      <c r="A904" s="35"/>
      <c r="B904" s="35"/>
      <c r="L904" s="37"/>
      <c r="M904" s="36"/>
      <c r="N904" s="36"/>
      <c r="P904" s="35"/>
    </row>
    <row r="905" spans="1:16" ht="12.75" customHeight="1" x14ac:dyDescent="0.2">
      <c r="A905" s="35"/>
      <c r="B905" s="35"/>
      <c r="L905" s="37"/>
      <c r="M905" s="36"/>
      <c r="N905" s="36"/>
      <c r="P905" s="35"/>
    </row>
    <row r="906" spans="1:16" ht="12.75" customHeight="1" x14ac:dyDescent="0.2">
      <c r="A906" s="35"/>
      <c r="B906" s="35"/>
      <c r="L906" s="37"/>
      <c r="M906" s="36"/>
      <c r="N906" s="36"/>
      <c r="P906" s="35"/>
    </row>
    <row r="907" spans="1:16" ht="12.75" customHeight="1" x14ac:dyDescent="0.2">
      <c r="A907" s="35"/>
      <c r="B907" s="35"/>
      <c r="L907" s="37"/>
      <c r="M907" s="36"/>
      <c r="N907" s="36"/>
      <c r="P907" s="35"/>
    </row>
    <row r="908" spans="1:16" ht="12.75" customHeight="1" x14ac:dyDescent="0.2">
      <c r="A908" s="35"/>
      <c r="B908" s="35"/>
      <c r="L908" s="37"/>
      <c r="M908" s="36"/>
      <c r="N908" s="36"/>
      <c r="P908" s="35"/>
    </row>
    <row r="909" spans="1:16" ht="12.75" customHeight="1" x14ac:dyDescent="0.2">
      <c r="A909" s="35"/>
      <c r="B909" s="35"/>
      <c r="L909" s="37"/>
      <c r="M909" s="36"/>
      <c r="N909" s="36"/>
      <c r="P909" s="35"/>
    </row>
    <row r="910" spans="1:16" ht="12.75" customHeight="1" x14ac:dyDescent="0.2">
      <c r="A910" s="35"/>
      <c r="B910" s="35"/>
      <c r="L910" s="37"/>
      <c r="M910" s="36"/>
      <c r="N910" s="36"/>
      <c r="P910" s="35"/>
    </row>
    <row r="911" spans="1:16" ht="12.75" customHeight="1" x14ac:dyDescent="0.2">
      <c r="A911" s="35"/>
      <c r="B911" s="35"/>
      <c r="L911" s="37"/>
      <c r="M911" s="36"/>
      <c r="N911" s="36"/>
      <c r="P911" s="35"/>
    </row>
    <row r="912" spans="1:16" ht="12.75" customHeight="1" x14ac:dyDescent="0.2">
      <c r="A912" s="35"/>
      <c r="B912" s="35"/>
      <c r="L912" s="37"/>
      <c r="M912" s="36"/>
      <c r="N912" s="36"/>
      <c r="P912" s="35"/>
    </row>
    <row r="913" spans="1:16" ht="12.75" customHeight="1" x14ac:dyDescent="0.2">
      <c r="A913" s="35"/>
      <c r="B913" s="35"/>
      <c r="L913" s="37"/>
      <c r="M913" s="36"/>
      <c r="N913" s="36"/>
      <c r="P913" s="35"/>
    </row>
    <row r="914" spans="1:16" ht="12.75" customHeight="1" x14ac:dyDescent="0.2">
      <c r="A914" s="35"/>
      <c r="B914" s="35"/>
      <c r="L914" s="37"/>
      <c r="M914" s="36"/>
      <c r="N914" s="36"/>
      <c r="P914" s="35"/>
    </row>
    <row r="915" spans="1:16" ht="12.75" customHeight="1" x14ac:dyDescent="0.2">
      <c r="A915" s="35"/>
      <c r="B915" s="35"/>
      <c r="L915" s="37"/>
      <c r="M915" s="36"/>
      <c r="N915" s="36"/>
      <c r="P915" s="35"/>
    </row>
    <row r="916" spans="1:16" ht="12.75" customHeight="1" x14ac:dyDescent="0.2">
      <c r="A916" s="35"/>
      <c r="B916" s="35"/>
      <c r="L916" s="37"/>
      <c r="M916" s="36"/>
      <c r="N916" s="36"/>
      <c r="P916" s="35"/>
    </row>
    <row r="917" spans="1:16" ht="12.75" customHeight="1" x14ac:dyDescent="0.2">
      <c r="A917" s="35"/>
      <c r="B917" s="35"/>
      <c r="L917" s="37"/>
      <c r="M917" s="36"/>
      <c r="N917" s="36"/>
      <c r="P917" s="35"/>
    </row>
    <row r="918" spans="1:16" ht="12.75" customHeight="1" x14ac:dyDescent="0.2">
      <c r="A918" s="35"/>
      <c r="B918" s="35"/>
      <c r="L918" s="37"/>
      <c r="M918" s="36"/>
      <c r="N918" s="36"/>
      <c r="P918" s="35"/>
    </row>
    <row r="919" spans="1:16" ht="12.75" customHeight="1" x14ac:dyDescent="0.2">
      <c r="A919" s="35"/>
      <c r="B919" s="35"/>
      <c r="L919" s="37"/>
      <c r="M919" s="36"/>
      <c r="N919" s="36"/>
      <c r="P919" s="35"/>
    </row>
    <row r="920" spans="1:16" ht="12.75" customHeight="1" x14ac:dyDescent="0.2">
      <c r="A920" s="35"/>
      <c r="B920" s="35"/>
      <c r="L920" s="37"/>
      <c r="M920" s="36"/>
      <c r="N920" s="36"/>
      <c r="P920" s="35"/>
    </row>
    <row r="921" spans="1:16" ht="12.75" customHeight="1" x14ac:dyDescent="0.2">
      <c r="A921" s="35"/>
      <c r="B921" s="35"/>
      <c r="L921" s="37"/>
      <c r="M921" s="36"/>
      <c r="N921" s="36"/>
      <c r="P921" s="35"/>
    </row>
    <row r="922" spans="1:16" ht="12.75" customHeight="1" x14ac:dyDescent="0.2">
      <c r="A922" s="35"/>
      <c r="B922" s="35"/>
      <c r="L922" s="37"/>
      <c r="M922" s="36"/>
      <c r="N922" s="36"/>
      <c r="P922" s="35"/>
    </row>
    <row r="923" spans="1:16" ht="12.75" customHeight="1" x14ac:dyDescent="0.2">
      <c r="A923" s="35"/>
      <c r="B923" s="35"/>
      <c r="L923" s="37"/>
      <c r="M923" s="36"/>
      <c r="N923" s="36"/>
      <c r="P923" s="35"/>
    </row>
    <row r="924" spans="1:16" ht="12.75" customHeight="1" x14ac:dyDescent="0.2">
      <c r="A924" s="35"/>
      <c r="B924" s="35"/>
      <c r="L924" s="37"/>
      <c r="M924" s="36"/>
      <c r="N924" s="36"/>
      <c r="P924" s="35"/>
    </row>
    <row r="925" spans="1:16" ht="12.75" customHeight="1" x14ac:dyDescent="0.2">
      <c r="A925" s="35"/>
      <c r="B925" s="35"/>
      <c r="L925" s="37"/>
      <c r="M925" s="36"/>
      <c r="N925" s="36"/>
      <c r="P925" s="35"/>
    </row>
    <row r="926" spans="1:16" ht="12.75" customHeight="1" x14ac:dyDescent="0.2">
      <c r="A926" s="35"/>
      <c r="B926" s="35"/>
      <c r="L926" s="37"/>
      <c r="M926" s="36"/>
      <c r="N926" s="36"/>
      <c r="P926" s="35"/>
    </row>
    <row r="927" spans="1:16" ht="12.75" customHeight="1" x14ac:dyDescent="0.2">
      <c r="A927" s="35"/>
      <c r="B927" s="35"/>
      <c r="L927" s="37"/>
      <c r="M927" s="36"/>
      <c r="N927" s="36"/>
      <c r="P927" s="35"/>
    </row>
    <row r="928" spans="1:16" ht="12.75" customHeight="1" x14ac:dyDescent="0.2">
      <c r="A928" s="35"/>
      <c r="B928" s="35"/>
      <c r="L928" s="37"/>
      <c r="M928" s="36"/>
      <c r="N928" s="36"/>
      <c r="P928" s="35"/>
    </row>
    <row r="929" spans="1:16" ht="12.75" customHeight="1" x14ac:dyDescent="0.2">
      <c r="A929" s="35"/>
      <c r="B929" s="35"/>
      <c r="L929" s="37"/>
      <c r="M929" s="36"/>
      <c r="N929" s="36"/>
      <c r="P929" s="35"/>
    </row>
    <row r="930" spans="1:16" ht="12.75" customHeight="1" x14ac:dyDescent="0.2">
      <c r="A930" s="35"/>
      <c r="B930" s="35"/>
      <c r="L930" s="37"/>
      <c r="M930" s="36"/>
      <c r="N930" s="36"/>
      <c r="P930" s="35"/>
    </row>
    <row r="931" spans="1:16" ht="12.75" customHeight="1" x14ac:dyDescent="0.2">
      <c r="A931" s="35"/>
      <c r="B931" s="35"/>
      <c r="L931" s="37"/>
      <c r="M931" s="36"/>
      <c r="N931" s="36"/>
      <c r="P931" s="35"/>
    </row>
    <row r="932" spans="1:16" ht="12.75" customHeight="1" x14ac:dyDescent="0.2">
      <c r="A932" s="35"/>
      <c r="B932" s="35"/>
      <c r="L932" s="37"/>
      <c r="M932" s="36"/>
      <c r="N932" s="36"/>
      <c r="P932" s="35"/>
    </row>
    <row r="933" spans="1:16" ht="12.75" customHeight="1" x14ac:dyDescent="0.2">
      <c r="A933" s="35"/>
      <c r="B933" s="35"/>
      <c r="L933" s="37"/>
      <c r="M933" s="36"/>
      <c r="N933" s="36"/>
      <c r="P933" s="35"/>
    </row>
    <row r="934" spans="1:16" ht="12.75" customHeight="1" x14ac:dyDescent="0.2">
      <c r="A934" s="35"/>
      <c r="B934" s="35"/>
      <c r="L934" s="37"/>
      <c r="M934" s="36"/>
      <c r="N934" s="36"/>
      <c r="P934" s="35"/>
    </row>
    <row r="935" spans="1:16" ht="12.75" customHeight="1" x14ac:dyDescent="0.2">
      <c r="A935" s="35"/>
      <c r="B935" s="35"/>
      <c r="L935" s="37"/>
      <c r="M935" s="36"/>
      <c r="N935" s="36"/>
      <c r="P935" s="35"/>
    </row>
    <row r="936" spans="1:16" ht="12.75" customHeight="1" x14ac:dyDescent="0.2">
      <c r="A936" s="35"/>
      <c r="B936" s="35"/>
      <c r="L936" s="37"/>
      <c r="M936" s="36"/>
      <c r="N936" s="36"/>
      <c r="P936" s="35"/>
    </row>
    <row r="937" spans="1:16" ht="12.75" customHeight="1" x14ac:dyDescent="0.2">
      <c r="A937" s="35"/>
      <c r="B937" s="35"/>
      <c r="L937" s="37"/>
      <c r="M937" s="36"/>
      <c r="N937" s="36"/>
      <c r="P937" s="35"/>
    </row>
    <row r="938" spans="1:16" ht="12.75" customHeight="1" x14ac:dyDescent="0.2">
      <c r="A938" s="35"/>
      <c r="B938" s="35"/>
      <c r="L938" s="37"/>
      <c r="M938" s="36"/>
      <c r="N938" s="36"/>
      <c r="P938" s="35"/>
    </row>
    <row r="939" spans="1:16" ht="12.75" customHeight="1" x14ac:dyDescent="0.2">
      <c r="A939" s="35"/>
      <c r="B939" s="35"/>
      <c r="L939" s="37"/>
      <c r="M939" s="36"/>
      <c r="N939" s="36"/>
      <c r="P939" s="35"/>
    </row>
    <row r="940" spans="1:16" ht="12.75" customHeight="1" x14ac:dyDescent="0.2">
      <c r="A940" s="35"/>
      <c r="B940" s="35"/>
      <c r="L940" s="37"/>
      <c r="M940" s="36"/>
      <c r="N940" s="36"/>
      <c r="P940" s="35"/>
    </row>
    <row r="941" spans="1:16" ht="12.75" customHeight="1" x14ac:dyDescent="0.2">
      <c r="A941" s="35"/>
      <c r="B941" s="35"/>
      <c r="L941" s="37"/>
      <c r="M941" s="36"/>
      <c r="N941" s="36"/>
      <c r="P941" s="35"/>
    </row>
    <row r="942" spans="1:16" ht="12.75" customHeight="1" x14ac:dyDescent="0.2">
      <c r="A942" s="35"/>
      <c r="B942" s="35"/>
      <c r="L942" s="37"/>
      <c r="M942" s="36"/>
      <c r="N942" s="36"/>
      <c r="P942" s="35"/>
    </row>
    <row r="943" spans="1:16" ht="12.75" customHeight="1" x14ac:dyDescent="0.2">
      <c r="A943" s="35"/>
      <c r="B943" s="35"/>
      <c r="L943" s="37"/>
      <c r="M943" s="36"/>
      <c r="N943" s="36"/>
      <c r="P943" s="35"/>
    </row>
    <row r="944" spans="1:16" ht="12.75" customHeight="1" x14ac:dyDescent="0.2">
      <c r="A944" s="35"/>
      <c r="B944" s="35"/>
      <c r="L944" s="37"/>
      <c r="M944" s="36"/>
      <c r="N944" s="36"/>
      <c r="P944" s="35"/>
    </row>
    <row r="945" spans="1:16" ht="12.75" customHeight="1" x14ac:dyDescent="0.2">
      <c r="A945" s="35"/>
      <c r="B945" s="35"/>
      <c r="L945" s="37"/>
      <c r="M945" s="36"/>
      <c r="N945" s="36"/>
      <c r="P945" s="35"/>
    </row>
    <row r="946" spans="1:16" ht="12.75" customHeight="1" x14ac:dyDescent="0.2">
      <c r="A946" s="35"/>
      <c r="B946" s="35"/>
      <c r="L946" s="37"/>
      <c r="M946" s="36"/>
      <c r="N946" s="36"/>
      <c r="P946" s="35"/>
    </row>
    <row r="947" spans="1:16" ht="12.75" customHeight="1" x14ac:dyDescent="0.2">
      <c r="A947" s="35"/>
      <c r="B947" s="35"/>
      <c r="L947" s="37"/>
      <c r="M947" s="36"/>
      <c r="N947" s="36"/>
      <c r="P947" s="35"/>
    </row>
    <row r="948" spans="1:16" ht="12.75" customHeight="1" x14ac:dyDescent="0.2">
      <c r="A948" s="35"/>
      <c r="B948" s="35"/>
      <c r="L948" s="37"/>
      <c r="M948" s="36"/>
      <c r="N948" s="36"/>
      <c r="P948" s="35"/>
    </row>
    <row r="949" spans="1:16" ht="12.75" customHeight="1" x14ac:dyDescent="0.2">
      <c r="A949" s="35"/>
      <c r="B949" s="35"/>
      <c r="L949" s="37"/>
      <c r="M949" s="36"/>
      <c r="N949" s="36"/>
      <c r="P949" s="35"/>
    </row>
    <row r="950" spans="1:16" ht="12.75" customHeight="1" x14ac:dyDescent="0.2">
      <c r="A950" s="35"/>
      <c r="B950" s="35"/>
      <c r="L950" s="37"/>
      <c r="M950" s="36"/>
      <c r="N950" s="36"/>
      <c r="P950" s="35"/>
    </row>
    <row r="951" spans="1:16" ht="12.75" customHeight="1" x14ac:dyDescent="0.2">
      <c r="A951" s="35"/>
      <c r="B951" s="35"/>
      <c r="L951" s="37"/>
      <c r="M951" s="36"/>
      <c r="N951" s="36"/>
      <c r="P951" s="35"/>
    </row>
    <row r="952" spans="1:16" ht="12.75" customHeight="1" x14ac:dyDescent="0.2">
      <c r="A952" s="35"/>
      <c r="B952" s="35"/>
      <c r="L952" s="37"/>
      <c r="M952" s="36"/>
      <c r="N952" s="36"/>
      <c r="P952" s="35"/>
    </row>
    <row r="953" spans="1:16" ht="12.75" customHeight="1" x14ac:dyDescent="0.2">
      <c r="A953" s="35"/>
      <c r="B953" s="35"/>
      <c r="L953" s="37"/>
      <c r="M953" s="36"/>
      <c r="N953" s="36"/>
      <c r="P953" s="35"/>
    </row>
    <row r="954" spans="1:16" ht="12.75" customHeight="1" x14ac:dyDescent="0.2">
      <c r="A954" s="35"/>
      <c r="B954" s="35"/>
      <c r="L954" s="37"/>
      <c r="M954" s="36"/>
      <c r="N954" s="36"/>
      <c r="P954" s="35"/>
    </row>
    <row r="955" spans="1:16" ht="12.75" customHeight="1" x14ac:dyDescent="0.2">
      <c r="A955" s="35"/>
      <c r="B955" s="35"/>
      <c r="L955" s="37"/>
      <c r="M955" s="36"/>
      <c r="N955" s="36"/>
      <c r="P955" s="35"/>
    </row>
    <row r="956" spans="1:16" ht="12.75" customHeight="1" x14ac:dyDescent="0.2">
      <c r="A956" s="35"/>
      <c r="B956" s="35"/>
      <c r="L956" s="37"/>
      <c r="M956" s="36"/>
      <c r="N956" s="36"/>
      <c r="P956" s="35"/>
    </row>
    <row r="957" spans="1:16" ht="12.75" customHeight="1" x14ac:dyDescent="0.2">
      <c r="A957" s="35"/>
      <c r="B957" s="35"/>
      <c r="L957" s="37"/>
      <c r="M957" s="36"/>
      <c r="N957" s="36"/>
      <c r="P957" s="35"/>
    </row>
    <row r="958" spans="1:16" ht="12.75" customHeight="1" x14ac:dyDescent="0.2">
      <c r="A958" s="35"/>
      <c r="B958" s="35"/>
      <c r="L958" s="37"/>
      <c r="M958" s="36"/>
      <c r="N958" s="36"/>
      <c r="P958" s="35"/>
    </row>
    <row r="959" spans="1:16" ht="12.75" customHeight="1" x14ac:dyDescent="0.2">
      <c r="A959" s="35"/>
      <c r="B959" s="35"/>
      <c r="L959" s="37"/>
      <c r="M959" s="36"/>
      <c r="N959" s="36"/>
      <c r="P959" s="35"/>
    </row>
    <row r="960" spans="1:16" ht="12.75" customHeight="1" x14ac:dyDescent="0.2">
      <c r="A960" s="35"/>
      <c r="B960" s="35"/>
      <c r="L960" s="37"/>
      <c r="M960" s="36"/>
      <c r="N960" s="36"/>
      <c r="P960" s="35"/>
    </row>
    <row r="961" spans="1:16" ht="12.75" customHeight="1" x14ac:dyDescent="0.2">
      <c r="A961" s="35"/>
      <c r="B961" s="35"/>
      <c r="L961" s="37"/>
      <c r="M961" s="36"/>
      <c r="N961" s="36"/>
      <c r="P961" s="35"/>
    </row>
    <row r="962" spans="1:16" ht="12.75" customHeight="1" x14ac:dyDescent="0.2">
      <c r="A962" s="35"/>
      <c r="B962" s="35"/>
      <c r="L962" s="37"/>
      <c r="M962" s="36"/>
      <c r="N962" s="36"/>
      <c r="P962" s="35"/>
    </row>
    <row r="963" spans="1:16" ht="12.75" customHeight="1" x14ac:dyDescent="0.2">
      <c r="A963" s="35"/>
      <c r="B963" s="35"/>
      <c r="L963" s="37"/>
      <c r="M963" s="36"/>
      <c r="N963" s="36"/>
      <c r="P963" s="35"/>
    </row>
    <row r="964" spans="1:16" ht="12.75" customHeight="1" x14ac:dyDescent="0.2">
      <c r="A964" s="35"/>
      <c r="B964" s="35"/>
      <c r="L964" s="37"/>
      <c r="M964" s="36"/>
      <c r="N964" s="36"/>
      <c r="P964" s="35"/>
    </row>
    <row r="965" spans="1:16" ht="12.75" customHeight="1" x14ac:dyDescent="0.2">
      <c r="A965" s="35"/>
      <c r="B965" s="35"/>
      <c r="L965" s="37"/>
      <c r="M965" s="36"/>
      <c r="N965" s="36"/>
      <c r="P965" s="35"/>
    </row>
    <row r="966" spans="1:16" ht="12.75" customHeight="1" x14ac:dyDescent="0.2">
      <c r="A966" s="35"/>
      <c r="B966" s="35"/>
      <c r="L966" s="37"/>
      <c r="M966" s="36"/>
      <c r="N966" s="36"/>
      <c r="P966" s="35"/>
    </row>
    <row r="967" spans="1:16" ht="12.75" customHeight="1" x14ac:dyDescent="0.2">
      <c r="A967" s="35"/>
      <c r="B967" s="35"/>
      <c r="L967" s="37"/>
      <c r="M967" s="36"/>
      <c r="N967" s="36"/>
      <c r="P967" s="35"/>
    </row>
    <row r="968" spans="1:16" ht="12.75" customHeight="1" x14ac:dyDescent="0.2">
      <c r="A968" s="35"/>
      <c r="B968" s="35"/>
      <c r="L968" s="37"/>
      <c r="M968" s="36"/>
      <c r="N968" s="36"/>
      <c r="P968" s="35"/>
    </row>
    <row r="969" spans="1:16" ht="12.75" customHeight="1" x14ac:dyDescent="0.2">
      <c r="A969" s="35"/>
      <c r="B969" s="35"/>
      <c r="L969" s="37"/>
      <c r="M969" s="36"/>
      <c r="N969" s="36"/>
      <c r="P969" s="35"/>
    </row>
    <row r="970" spans="1:16" ht="12.75" customHeight="1" x14ac:dyDescent="0.2">
      <c r="A970" s="35"/>
      <c r="B970" s="35"/>
      <c r="L970" s="37"/>
      <c r="M970" s="36"/>
      <c r="N970" s="36"/>
      <c r="P970" s="35"/>
    </row>
    <row r="971" spans="1:16" ht="12.75" customHeight="1" x14ac:dyDescent="0.2">
      <c r="A971" s="35"/>
      <c r="B971" s="35"/>
      <c r="L971" s="37"/>
      <c r="M971" s="36"/>
      <c r="N971" s="36"/>
      <c r="P971" s="35"/>
    </row>
    <row r="972" spans="1:16" ht="12.75" customHeight="1" x14ac:dyDescent="0.2">
      <c r="A972" s="35"/>
      <c r="B972" s="35"/>
      <c r="L972" s="37"/>
      <c r="M972" s="36"/>
      <c r="N972" s="36"/>
      <c r="P972" s="35"/>
    </row>
    <row r="973" spans="1:16" ht="12.75" customHeight="1" x14ac:dyDescent="0.2">
      <c r="A973" s="35"/>
      <c r="B973" s="35"/>
      <c r="L973" s="37"/>
      <c r="M973" s="36"/>
      <c r="N973" s="36"/>
      <c r="P973" s="35"/>
    </row>
    <row r="974" spans="1:16" ht="12.75" customHeight="1" x14ac:dyDescent="0.2">
      <c r="A974" s="35"/>
      <c r="B974" s="35"/>
      <c r="L974" s="37"/>
      <c r="M974" s="36"/>
      <c r="N974" s="36"/>
      <c r="P974" s="35"/>
    </row>
    <row r="975" spans="1:16" ht="12.75" customHeight="1" x14ac:dyDescent="0.2">
      <c r="A975" s="35"/>
      <c r="B975" s="35"/>
      <c r="L975" s="37"/>
      <c r="M975" s="36"/>
      <c r="N975" s="36"/>
      <c r="P975" s="35"/>
    </row>
    <row r="976" spans="1:16" ht="12.75" customHeight="1" x14ac:dyDescent="0.2">
      <c r="A976" s="35"/>
      <c r="B976" s="35"/>
      <c r="L976" s="37"/>
      <c r="M976" s="36"/>
      <c r="N976" s="36"/>
      <c r="P976" s="35"/>
    </row>
    <row r="977" spans="1:16" ht="12.75" customHeight="1" x14ac:dyDescent="0.2">
      <c r="A977" s="35"/>
      <c r="B977" s="35"/>
      <c r="L977" s="37"/>
      <c r="M977" s="36"/>
      <c r="N977" s="36"/>
      <c r="P977" s="35"/>
    </row>
    <row r="978" spans="1:16" ht="12.75" customHeight="1" x14ac:dyDescent="0.2">
      <c r="A978" s="35"/>
      <c r="B978" s="35"/>
      <c r="L978" s="37"/>
      <c r="M978" s="36"/>
      <c r="N978" s="36"/>
      <c r="P978" s="35"/>
    </row>
    <row r="979" spans="1:16" ht="12.75" customHeight="1" x14ac:dyDescent="0.2">
      <c r="A979" s="35"/>
      <c r="B979" s="35"/>
      <c r="L979" s="37"/>
      <c r="M979" s="36"/>
      <c r="N979" s="36"/>
      <c r="P979" s="35"/>
    </row>
    <row r="980" spans="1:16" ht="12.75" customHeight="1" x14ac:dyDescent="0.2">
      <c r="A980" s="35"/>
      <c r="B980" s="35"/>
      <c r="L980" s="37"/>
      <c r="M980" s="36"/>
      <c r="N980" s="36"/>
      <c r="P980" s="35"/>
    </row>
    <row r="981" spans="1:16" ht="12.75" customHeight="1" x14ac:dyDescent="0.2">
      <c r="A981" s="35"/>
      <c r="B981" s="35"/>
      <c r="L981" s="37"/>
      <c r="M981" s="36"/>
      <c r="N981" s="36"/>
      <c r="P981" s="35"/>
    </row>
    <row r="982" spans="1:16" ht="12.75" customHeight="1" x14ac:dyDescent="0.2">
      <c r="A982" s="35"/>
      <c r="B982" s="35"/>
      <c r="L982" s="37"/>
      <c r="M982" s="36"/>
      <c r="N982" s="36"/>
      <c r="P982" s="35"/>
    </row>
    <row r="983" spans="1:16" ht="12.75" customHeight="1" x14ac:dyDescent="0.2">
      <c r="A983" s="35"/>
      <c r="B983" s="35"/>
      <c r="L983" s="37"/>
      <c r="M983" s="36"/>
      <c r="N983" s="36"/>
      <c r="P983" s="35"/>
    </row>
    <row r="984" spans="1:16" ht="12.75" customHeight="1" x14ac:dyDescent="0.2">
      <c r="A984" s="35"/>
      <c r="B984" s="35"/>
      <c r="L984" s="37"/>
      <c r="M984" s="36"/>
      <c r="N984" s="36"/>
      <c r="P984" s="35"/>
    </row>
    <row r="985" spans="1:16" ht="12.75" customHeight="1" x14ac:dyDescent="0.2">
      <c r="A985" s="35"/>
      <c r="B985" s="35"/>
      <c r="L985" s="37"/>
      <c r="M985" s="36"/>
      <c r="N985" s="36"/>
      <c r="P985" s="35"/>
    </row>
    <row r="986" spans="1:16" ht="12.75" customHeight="1" x14ac:dyDescent="0.2">
      <c r="A986" s="35"/>
      <c r="B986" s="35"/>
      <c r="L986" s="37"/>
      <c r="M986" s="36"/>
      <c r="N986" s="36"/>
      <c r="P986" s="35"/>
    </row>
    <row r="987" spans="1:16" ht="12.75" customHeight="1" x14ac:dyDescent="0.2">
      <c r="A987" s="35"/>
      <c r="B987" s="35"/>
      <c r="L987" s="37"/>
      <c r="M987" s="36"/>
      <c r="N987" s="36"/>
      <c r="P987" s="35"/>
    </row>
    <row r="988" spans="1:16" ht="12.75" customHeight="1" x14ac:dyDescent="0.2">
      <c r="A988" s="35"/>
      <c r="B988" s="35"/>
      <c r="L988" s="37"/>
      <c r="M988" s="36"/>
      <c r="N988" s="36"/>
      <c r="P988" s="35"/>
    </row>
    <row r="989" spans="1:16" ht="12.75" customHeight="1" x14ac:dyDescent="0.2">
      <c r="A989" s="35"/>
      <c r="B989" s="35"/>
      <c r="L989" s="37"/>
      <c r="M989" s="36"/>
      <c r="N989" s="36"/>
      <c r="P989" s="35"/>
    </row>
    <row r="990" spans="1:16" ht="12.75" customHeight="1" x14ac:dyDescent="0.2">
      <c r="A990" s="35"/>
      <c r="B990" s="35"/>
      <c r="L990" s="37"/>
      <c r="M990" s="36"/>
      <c r="N990" s="36"/>
      <c r="P990" s="35"/>
    </row>
    <row r="991" spans="1:16" ht="12.75" customHeight="1" x14ac:dyDescent="0.2">
      <c r="A991" s="35"/>
      <c r="B991" s="35"/>
      <c r="L991" s="37"/>
      <c r="M991" s="36"/>
      <c r="N991" s="36"/>
      <c r="P991" s="35"/>
    </row>
    <row r="992" spans="1:16" ht="12.75" customHeight="1" x14ac:dyDescent="0.2">
      <c r="A992" s="35"/>
      <c r="B992" s="35"/>
      <c r="L992" s="37"/>
      <c r="M992" s="36"/>
      <c r="N992" s="36"/>
      <c r="P992" s="35"/>
    </row>
    <row r="993" spans="1:16" ht="12.75" customHeight="1" x14ac:dyDescent="0.2">
      <c r="A993" s="35"/>
      <c r="B993" s="35"/>
      <c r="L993" s="37"/>
      <c r="M993" s="36"/>
      <c r="N993" s="36"/>
      <c r="P993" s="35"/>
    </row>
    <row r="994" spans="1:16" ht="12.75" customHeight="1" x14ac:dyDescent="0.2">
      <c r="A994" s="35"/>
      <c r="B994" s="35"/>
      <c r="L994" s="37"/>
      <c r="M994" s="36"/>
      <c r="N994" s="36"/>
      <c r="P994" s="35"/>
    </row>
    <row r="995" spans="1:16" ht="12.75" customHeight="1" x14ac:dyDescent="0.2">
      <c r="A995" s="35"/>
      <c r="B995" s="35"/>
      <c r="L995" s="37"/>
      <c r="M995" s="36"/>
      <c r="N995" s="36"/>
      <c r="P995" s="35"/>
    </row>
    <row r="996" spans="1:16" ht="12.75" customHeight="1" x14ac:dyDescent="0.2">
      <c r="A996" s="35"/>
      <c r="B996" s="35"/>
      <c r="L996" s="37"/>
      <c r="M996" s="36"/>
      <c r="N996" s="36"/>
      <c r="P996" s="35"/>
    </row>
    <row r="997" spans="1:16" ht="12.75" customHeight="1" x14ac:dyDescent="0.2">
      <c r="A997" s="35"/>
      <c r="B997" s="35"/>
      <c r="L997" s="37"/>
      <c r="M997" s="36"/>
      <c r="N997" s="36"/>
      <c r="P997" s="35"/>
    </row>
    <row r="998" spans="1:16" ht="12.75" customHeight="1" x14ac:dyDescent="0.2">
      <c r="A998" s="35"/>
      <c r="B998" s="35"/>
      <c r="L998" s="37"/>
      <c r="M998" s="36"/>
      <c r="N998" s="36"/>
      <c r="P998" s="35"/>
    </row>
    <row r="999" spans="1:16" ht="12.75" customHeight="1" x14ac:dyDescent="0.2">
      <c r="A999" s="35"/>
      <c r="B999" s="35"/>
      <c r="L999" s="37"/>
      <c r="M999" s="36"/>
      <c r="N999" s="36"/>
      <c r="P999" s="35"/>
    </row>
    <row r="1000" spans="1:16" ht="12.75" customHeight="1" x14ac:dyDescent="0.2">
      <c r="A1000" s="35"/>
      <c r="B1000" s="35"/>
      <c r="L1000" s="37"/>
      <c r="M1000" s="36"/>
      <c r="N1000" s="36"/>
      <c r="P1000" s="35"/>
    </row>
  </sheetData>
  <mergeCells count="18">
    <mergeCell ref="A24:B24"/>
    <mergeCell ref="A14:B14"/>
    <mergeCell ref="A15:B15"/>
    <mergeCell ref="A16:B16"/>
    <mergeCell ref="A17:B17"/>
    <mergeCell ref="A18:B18"/>
    <mergeCell ref="A19:B19"/>
    <mergeCell ref="A20:B20"/>
    <mergeCell ref="A12:B12"/>
    <mergeCell ref="A13:B13"/>
    <mergeCell ref="A21:B21"/>
    <mergeCell ref="A22:B22"/>
    <mergeCell ref="A23:B23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3937007874015748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38"/>
  <sheetViews>
    <sheetView workbookViewId="0">
      <selection activeCell="D12" sqref="D12"/>
    </sheetView>
    <sheetView workbookViewId="1"/>
  </sheetViews>
  <sheetFormatPr defaultColWidth="12.5703125" defaultRowHeight="15" customHeight="1" x14ac:dyDescent="0.2"/>
  <cols>
    <col min="1" max="1" width="19.42578125" customWidth="1"/>
    <col min="2" max="2" width="2.140625" customWidth="1"/>
    <col min="3" max="5" width="18.7109375" customWidth="1"/>
    <col min="6" max="6" width="3.42578125" customWidth="1"/>
    <col min="7" max="7" width="11.7109375" customWidth="1"/>
    <col min="8" max="8" width="2" customWidth="1"/>
    <col min="9" max="9" width="11.7109375" customWidth="1"/>
    <col min="10" max="10" width="4.28515625" customWidth="1"/>
    <col min="11" max="11" width="20.42578125" customWidth="1"/>
    <col min="12" max="12" width="8.85546875" customWidth="1"/>
    <col min="13" max="14" width="2.5703125" customWidth="1"/>
    <col min="15" max="15" width="8.140625" customWidth="1"/>
    <col min="16" max="16" width="3.28515625" customWidth="1"/>
    <col min="17" max="17" width="14" customWidth="1"/>
    <col min="18" max="18" width="5.5703125" customWidth="1"/>
    <col min="19" max="19" width="3.85546875" customWidth="1"/>
    <col min="20" max="16377" width="8.5703125" customWidth="1"/>
    <col min="16378" max="16379" width="0" hidden="1" customWidth="1"/>
  </cols>
  <sheetData>
    <row r="1" spans="1:14 16378:16379" ht="12.75" customHeight="1" x14ac:dyDescent="0.2">
      <c r="A1" s="35"/>
      <c r="B1" s="35"/>
      <c r="C1" s="35"/>
      <c r="J1" s="37"/>
      <c r="K1" s="36"/>
      <c r="L1" s="36"/>
      <c r="N1" s="35"/>
    </row>
    <row r="2" spans="1:14 16378:16379" ht="24.75" customHeight="1" x14ac:dyDescent="0.2">
      <c r="A2" s="163" t="s">
        <v>44</v>
      </c>
      <c r="B2" s="164"/>
      <c r="C2" s="164"/>
      <c r="D2" s="164"/>
      <c r="E2" s="164"/>
      <c r="F2" s="164"/>
      <c r="G2" s="165"/>
      <c r="H2" s="37"/>
      <c r="I2" s="36"/>
      <c r="K2" s="35"/>
    </row>
    <row r="3" spans="1:14 16378:16379" ht="12.75" customHeight="1" x14ac:dyDescent="0.2">
      <c r="A3" s="35"/>
      <c r="B3" s="35"/>
      <c r="C3" s="35"/>
      <c r="J3" s="37"/>
      <c r="K3" s="36"/>
      <c r="L3" s="36"/>
      <c r="N3" s="35"/>
    </row>
    <row r="4" spans="1:14 16378:16379" ht="12.75" customHeight="1" x14ac:dyDescent="0.2">
      <c r="A4" s="35"/>
      <c r="B4" s="35"/>
      <c r="C4" s="35"/>
      <c r="J4" s="37"/>
      <c r="K4" s="36"/>
      <c r="L4" s="36"/>
      <c r="N4" s="35"/>
    </row>
    <row r="5" spans="1:14 16378:16379" ht="12.75" customHeight="1" x14ac:dyDescent="0.25">
      <c r="A5" s="38" t="s">
        <v>80</v>
      </c>
      <c r="B5" s="38"/>
      <c r="C5" s="35"/>
      <c r="J5" s="37"/>
      <c r="K5" s="36"/>
      <c r="L5" s="36"/>
      <c r="N5" s="35"/>
    </row>
    <row r="6" spans="1:14 16378:16379" ht="12.75" customHeight="1" x14ac:dyDescent="0.2">
      <c r="A6" s="35"/>
      <c r="B6" s="35"/>
      <c r="C6" s="35"/>
      <c r="J6" s="37"/>
      <c r="K6" s="36"/>
      <c r="L6" s="36"/>
      <c r="N6" s="35"/>
    </row>
    <row r="7" spans="1:14 16378:16379" ht="24.75" customHeight="1" x14ac:dyDescent="0.2">
      <c r="A7" s="66" t="s">
        <v>74</v>
      </c>
      <c r="B7" s="309" t="s">
        <v>75</v>
      </c>
      <c r="C7" s="310"/>
      <c r="D7" s="311"/>
      <c r="E7" s="309" t="s">
        <v>85</v>
      </c>
      <c r="F7" s="310"/>
      <c r="G7" s="311"/>
      <c r="J7" s="36"/>
      <c r="K7" s="36"/>
      <c r="M7" s="35"/>
    </row>
    <row r="8" spans="1:14 16378:16379" ht="33.75" customHeight="1" x14ac:dyDescent="0.2">
      <c r="A8" s="67"/>
      <c r="B8" s="312"/>
      <c r="C8" s="310"/>
      <c r="D8" s="311"/>
      <c r="E8" s="313"/>
      <c r="F8" s="310"/>
      <c r="G8" s="311"/>
      <c r="J8" s="37"/>
      <c r="K8" s="36"/>
      <c r="L8" s="36"/>
      <c r="N8" s="35"/>
    </row>
    <row r="9" spans="1:14 16378:16379" ht="12.75" customHeight="1" x14ac:dyDescent="0.2">
      <c r="A9" s="68"/>
      <c r="B9" s="68"/>
      <c r="C9" s="68"/>
      <c r="D9" s="69"/>
      <c r="J9" s="37"/>
      <c r="K9" s="36"/>
      <c r="L9" s="36"/>
      <c r="N9" s="35"/>
    </row>
    <row r="10" spans="1:14 16378:16379" ht="12.75" customHeight="1" thickBot="1" x14ac:dyDescent="0.25">
      <c r="A10" s="35"/>
      <c r="B10" s="35"/>
      <c r="C10" s="35"/>
      <c r="J10" s="37"/>
      <c r="K10" s="36"/>
      <c r="L10" s="36"/>
      <c r="N10" s="35"/>
    </row>
    <row r="11" spans="1:14 16378:16379" ht="15" customHeight="1" thickBot="1" x14ac:dyDescent="0.25">
      <c r="A11" s="70" t="s">
        <v>81</v>
      </c>
      <c r="B11" s="314" t="s">
        <v>84</v>
      </c>
      <c r="C11" s="305"/>
      <c r="D11" s="167" t="s">
        <v>77</v>
      </c>
      <c r="E11" s="315" t="s">
        <v>86</v>
      </c>
      <c r="F11" s="316"/>
    </row>
    <row r="12" spans="1:14 16378:16379" ht="15" customHeight="1" x14ac:dyDescent="0.2">
      <c r="A12" s="219" t="s">
        <v>87</v>
      </c>
      <c r="B12" s="323"/>
      <c r="C12" s="286"/>
      <c r="D12" s="218" t="str">
        <f>IF(A12&gt;0,IF(B12&gt;0,ROUND(VLOOKUP(KILAVUZ!$K$18,KILAVUZ!$A$5:$M$15,KILAVUZ!$L$18+1,0)/IF(A12&lt;=KILAVUZ!$G$20,VLOOKUP(KILAVUZ!$K$20,KILAVUZ!$A$5:$M$15,KILAVUZ!$L$20+1,0),VLOOKUP(XEX12,KILAVUZ!$A$5:$M$15,'stoklar hareketli ortalama'!XEY12+1,0)),5),""),"")</f>
        <v/>
      </c>
      <c r="E12" s="317" t="str">
        <f t="shared" ref="E12:E18" si="0">IFERROR(IF(B12&gt;0,B12*D12,""),"")</f>
        <v/>
      </c>
      <c r="F12" s="318"/>
      <c r="XEX12" s="71">
        <v>2023</v>
      </c>
      <c r="XEY12" s="72">
        <v>12</v>
      </c>
    </row>
    <row r="13" spans="1:14 16378:16379" ht="15" customHeight="1" x14ac:dyDescent="0.2">
      <c r="A13" s="220">
        <v>45292</v>
      </c>
      <c r="B13" s="319"/>
      <c r="C13" s="320"/>
      <c r="D13" s="168" t="str">
        <f>IF(A13&gt;0,IF(B13&gt;0,ROUND(VLOOKUP(KILAVUZ!$K$18,KILAVUZ!$A$5:$M$15,KILAVUZ!$L$18+1,0)/IF(A13&lt;=KILAVUZ!$G$20,VLOOKUP(KILAVUZ!$K$20,KILAVUZ!$A$5:$M$15,KILAVUZ!$L$20+1,0),VLOOKUP(XEX13,KILAVUZ!$A$5:$M$15,'stoklar hareketli ortalama'!XEY13+1,0)),5),""),"")</f>
        <v/>
      </c>
      <c r="E13" s="321" t="str">
        <f t="shared" si="0"/>
        <v/>
      </c>
      <c r="F13" s="322"/>
      <c r="I13" s="135"/>
      <c r="XEX13" s="71">
        <f t="shared" ref="XEX13:XEX24" si="1">IF(A13&gt;0,YEAR(A13),"")</f>
        <v>2024</v>
      </c>
      <c r="XEY13" s="72">
        <f t="shared" ref="XEY13:XEY24" si="2">IF(A13&gt;0,MONTH(A13),"")</f>
        <v>1</v>
      </c>
    </row>
    <row r="14" spans="1:14 16378:16379" ht="15" customHeight="1" x14ac:dyDescent="0.2">
      <c r="A14" s="220">
        <v>45323</v>
      </c>
      <c r="B14" s="319"/>
      <c r="C14" s="320"/>
      <c r="D14" s="168" t="str">
        <f>IF(A14&gt;0,IF(B14&gt;0,ROUND(VLOOKUP(KILAVUZ!$K$18,KILAVUZ!$A$5:$M$15,KILAVUZ!$L$18+1,0)/IF(A14&lt;=KILAVUZ!$G$20,VLOOKUP(KILAVUZ!$K$20,KILAVUZ!$A$5:$M$15,KILAVUZ!$L$20+1,0),VLOOKUP(XEX14,KILAVUZ!$A$5:$M$15,'stoklar hareketli ortalama'!XEY14+1,0)),5),""),"")</f>
        <v/>
      </c>
      <c r="E14" s="321" t="str">
        <f t="shared" si="0"/>
        <v/>
      </c>
      <c r="F14" s="322"/>
      <c r="I14" s="135"/>
      <c r="XEX14" s="71">
        <f t="shared" si="1"/>
        <v>2024</v>
      </c>
      <c r="XEY14" s="72">
        <f t="shared" si="2"/>
        <v>2</v>
      </c>
    </row>
    <row r="15" spans="1:14 16378:16379" ht="15" customHeight="1" x14ac:dyDescent="0.2">
      <c r="A15" s="220">
        <v>45352</v>
      </c>
      <c r="B15" s="319"/>
      <c r="C15" s="320"/>
      <c r="D15" s="168" t="str">
        <f>IF(A15&gt;0,IF(B15&gt;0,ROUND(VLOOKUP(KILAVUZ!$K$18,KILAVUZ!$A$5:$M$15,KILAVUZ!$L$18+1,0)/IF(A15&lt;=KILAVUZ!$G$20,VLOOKUP(KILAVUZ!$K$20,KILAVUZ!$A$5:$M$15,KILAVUZ!$L$20+1,0),VLOOKUP(XEX15,KILAVUZ!$A$5:$M$15,'stoklar hareketli ortalama'!XEY15+1,0)),5),""),"")</f>
        <v/>
      </c>
      <c r="E15" s="321" t="str">
        <f t="shared" si="0"/>
        <v/>
      </c>
      <c r="F15" s="322"/>
      <c r="I15" s="135"/>
      <c r="XEX15" s="71">
        <f t="shared" si="1"/>
        <v>2024</v>
      </c>
      <c r="XEY15" s="72">
        <f t="shared" si="2"/>
        <v>3</v>
      </c>
    </row>
    <row r="16" spans="1:14 16378:16379" ht="15" customHeight="1" x14ac:dyDescent="0.2">
      <c r="A16" s="220">
        <v>45383</v>
      </c>
      <c r="B16" s="319"/>
      <c r="C16" s="320"/>
      <c r="D16" s="168" t="str">
        <f>IF(A16&gt;0,IF(B16&gt;0,ROUND(VLOOKUP(KILAVUZ!$K$18,KILAVUZ!$A$5:$M$15,KILAVUZ!$L$18+1,0)/IF(A16&lt;=KILAVUZ!$G$20,VLOOKUP(KILAVUZ!$K$20,KILAVUZ!$A$5:$M$15,KILAVUZ!$L$20+1,0),VLOOKUP(XEX16,KILAVUZ!$A$5:$M$15,'stoklar hareketli ortalama'!XEY16+1,0)),5),""),"")</f>
        <v/>
      </c>
      <c r="E16" s="321" t="str">
        <f t="shared" si="0"/>
        <v/>
      </c>
      <c r="F16" s="322"/>
      <c r="I16" s="135"/>
      <c r="XEX16" s="71">
        <f t="shared" si="1"/>
        <v>2024</v>
      </c>
      <c r="XEY16" s="72">
        <f t="shared" si="2"/>
        <v>4</v>
      </c>
    </row>
    <row r="17" spans="1:14 16378:16379" ht="15" customHeight="1" x14ac:dyDescent="0.2">
      <c r="A17" s="220">
        <v>45413</v>
      </c>
      <c r="B17" s="319"/>
      <c r="C17" s="320"/>
      <c r="D17" s="168" t="str">
        <f>IF(A17&gt;0,IF(B17&gt;0,ROUND(VLOOKUP(KILAVUZ!$K$18,KILAVUZ!$A$5:$M$15,KILAVUZ!$L$18+1,0)/IF(A17&lt;=KILAVUZ!$G$20,VLOOKUP(KILAVUZ!$K$20,KILAVUZ!$A$5:$M$15,KILAVUZ!$L$20+1,0),VLOOKUP(XEX17,KILAVUZ!$A$5:$M$15,'stoklar hareketli ortalama'!XEY17+1,0)),5),""),"")</f>
        <v/>
      </c>
      <c r="E17" s="321" t="str">
        <f t="shared" si="0"/>
        <v/>
      </c>
      <c r="F17" s="322"/>
      <c r="I17" s="135"/>
      <c r="XEX17" s="71">
        <f t="shared" si="1"/>
        <v>2024</v>
      </c>
      <c r="XEY17" s="72">
        <f t="shared" si="2"/>
        <v>5</v>
      </c>
    </row>
    <row r="18" spans="1:14 16378:16379" ht="15" customHeight="1" x14ac:dyDescent="0.2">
      <c r="A18" s="220">
        <v>45444</v>
      </c>
      <c r="B18" s="319"/>
      <c r="C18" s="320"/>
      <c r="D18" s="168" t="str">
        <f>IF(A18&gt;0,IF(B18&gt;0,ROUND(VLOOKUP(KILAVUZ!$K$18,KILAVUZ!$A$5:$M$15,KILAVUZ!$L$18+1,0)/IF(A18&lt;=KILAVUZ!$G$20,VLOOKUP(KILAVUZ!$K$20,KILAVUZ!$A$5:$M$15,KILAVUZ!$L$20+1,0),VLOOKUP(XEX18,KILAVUZ!$A$5:$M$15,'stoklar hareketli ortalama'!XEY18+1,0)),5),""),"")</f>
        <v/>
      </c>
      <c r="E18" s="321" t="str">
        <f t="shared" si="0"/>
        <v/>
      </c>
      <c r="F18" s="322"/>
      <c r="I18" s="135"/>
      <c r="XEX18" s="71">
        <f t="shared" si="1"/>
        <v>2024</v>
      </c>
      <c r="XEY18" s="72">
        <f t="shared" si="2"/>
        <v>6</v>
      </c>
    </row>
    <row r="19" spans="1:14 16378:16379" ht="15" customHeight="1" x14ac:dyDescent="0.2">
      <c r="A19" s="220">
        <v>45474</v>
      </c>
      <c r="B19" s="319"/>
      <c r="C19" s="320"/>
      <c r="D19" s="168" t="str">
        <f>IF(A19&gt;0,IF(B19&gt;0,ROUND(VLOOKUP(KILAVUZ!$K$18,KILAVUZ!$A$5:$M$15,KILAVUZ!$L$18+1,0)/IF(A19&lt;=KILAVUZ!$G$20,VLOOKUP(KILAVUZ!$K$20,KILAVUZ!$A$5:$M$15,KILAVUZ!$L$20+1,0),VLOOKUP(XEX19,KILAVUZ!$A$5:$M$15,'stoklar hareketli ortalama'!XEY19+1,0)),5),""),"")</f>
        <v/>
      </c>
      <c r="E19" s="321" t="str">
        <f t="shared" ref="E19:E21" si="3">IFERROR(IF(B19&gt;0,B19*D19,""),"")</f>
        <v/>
      </c>
      <c r="F19" s="322"/>
      <c r="I19" s="135"/>
      <c r="XEX19" s="71">
        <f t="shared" si="1"/>
        <v>2024</v>
      </c>
      <c r="XEY19" s="72">
        <f t="shared" si="2"/>
        <v>7</v>
      </c>
    </row>
    <row r="20" spans="1:14 16378:16379" ht="15" customHeight="1" x14ac:dyDescent="0.2">
      <c r="A20" s="220">
        <v>45505</v>
      </c>
      <c r="B20" s="319"/>
      <c r="C20" s="320"/>
      <c r="D20" s="168" t="str">
        <f>IF(A20&gt;0,IF(B20&gt;0,ROUND(VLOOKUP(KILAVUZ!$K$18,KILAVUZ!$A$5:$M$15,KILAVUZ!$L$18+1,0)/IF(A20&lt;=KILAVUZ!$G$20,VLOOKUP(KILAVUZ!$K$20,KILAVUZ!$A$5:$M$15,KILAVUZ!$L$20+1,0),VLOOKUP(XEX20,KILAVUZ!$A$5:$M$15,'stoklar hareketli ortalama'!XEY20+1,0)),5),""),"")</f>
        <v/>
      </c>
      <c r="E20" s="321" t="str">
        <f t="shared" si="3"/>
        <v/>
      </c>
      <c r="F20" s="322"/>
      <c r="I20" s="135"/>
      <c r="XEX20" s="71">
        <f t="shared" si="1"/>
        <v>2024</v>
      </c>
      <c r="XEY20" s="72">
        <f t="shared" si="2"/>
        <v>8</v>
      </c>
    </row>
    <row r="21" spans="1:14 16378:16379" ht="15" customHeight="1" x14ac:dyDescent="0.2">
      <c r="A21" s="220">
        <v>45536</v>
      </c>
      <c r="B21" s="319"/>
      <c r="C21" s="320"/>
      <c r="D21" s="168" t="str">
        <f>IF(A21&gt;0,IF(B21&gt;0,ROUND(VLOOKUP(KILAVUZ!$K$18,KILAVUZ!$A$5:$M$15,KILAVUZ!$L$18+1,0)/IF(A21&lt;=KILAVUZ!$G$20,VLOOKUP(KILAVUZ!$K$20,KILAVUZ!$A$5:$M$15,KILAVUZ!$L$20+1,0),VLOOKUP(XEX21,KILAVUZ!$A$5:$M$15,'stoklar hareketli ortalama'!XEY21+1,0)),5),""),"")</f>
        <v/>
      </c>
      <c r="E21" s="321" t="str">
        <f t="shared" si="3"/>
        <v/>
      </c>
      <c r="F21" s="322"/>
      <c r="I21" s="135"/>
      <c r="XEX21" s="71">
        <f t="shared" si="1"/>
        <v>2024</v>
      </c>
      <c r="XEY21" s="72">
        <f t="shared" si="2"/>
        <v>9</v>
      </c>
    </row>
    <row r="22" spans="1:14 16378:16379" ht="15" customHeight="1" x14ac:dyDescent="0.2">
      <c r="A22" s="221"/>
      <c r="B22" s="319"/>
      <c r="C22" s="301"/>
      <c r="D22" s="168" t="str">
        <f>IF(A22&gt;0,IF(B22&gt;0,ROUND(VLOOKUP(KILAVUZ!$K$18,KILAVUZ!$A$5:$M$15,KILAVUZ!$L$18+1,0)/IF(A22&lt;=KILAVUZ!$G$20,VLOOKUP(KILAVUZ!$K$20,KILAVUZ!$A$5:$M$15,KILAVUZ!$L$20+1,0),VLOOKUP(XEX22,KILAVUZ!$A$5:$M$15,'stoklar hareketli ortalama'!XEY22+1,0)),5),""),"")</f>
        <v/>
      </c>
      <c r="E22" s="321" t="str">
        <f t="shared" ref="E22:E24" si="4">IFERROR(IF(B22&gt;0,B22*D22,""),"")</f>
        <v/>
      </c>
      <c r="F22" s="322"/>
      <c r="XEX22" s="71" t="str">
        <f t="shared" si="1"/>
        <v/>
      </c>
      <c r="XEY22" s="72" t="str">
        <f t="shared" si="2"/>
        <v/>
      </c>
    </row>
    <row r="23" spans="1:14 16378:16379" ht="15" customHeight="1" x14ac:dyDescent="0.2">
      <c r="A23" s="221"/>
      <c r="B23" s="319"/>
      <c r="C23" s="301"/>
      <c r="D23" s="168" t="str">
        <f>IF(A23&gt;0,IF(B23&gt;0,ROUND(VLOOKUP(KILAVUZ!$K$18,KILAVUZ!$A$5:$M$15,KILAVUZ!$L$18+1,0)/IF(A23&lt;=KILAVUZ!$G$20,VLOOKUP(KILAVUZ!$K$20,KILAVUZ!$A$5:$M$15,KILAVUZ!$L$20+1,0),VLOOKUP(XEX23,KILAVUZ!$A$5:$M$15,'stoklar hareketli ortalama'!XEY23+1,0)),5),""),"")</f>
        <v/>
      </c>
      <c r="E23" s="321" t="str">
        <f t="shared" si="4"/>
        <v/>
      </c>
      <c r="F23" s="322"/>
      <c r="XEX23" s="71" t="str">
        <f t="shared" si="1"/>
        <v/>
      </c>
      <c r="XEY23" s="72" t="str">
        <f t="shared" si="2"/>
        <v/>
      </c>
    </row>
    <row r="24" spans="1:14 16378:16379" ht="15" customHeight="1" thickBot="1" x14ac:dyDescent="0.25">
      <c r="A24" s="222"/>
      <c r="B24" s="325"/>
      <c r="C24" s="289"/>
      <c r="D24" s="168" t="str">
        <f>IF(A24&gt;0,IF(B24&gt;0,ROUND(VLOOKUP(KILAVUZ!$K$18,KILAVUZ!$A$5:$M$15,KILAVUZ!$L$18+1,0)/IF(A24&lt;=KILAVUZ!$G$20,VLOOKUP(KILAVUZ!$K$20,KILAVUZ!$A$5:$M$15,KILAVUZ!$L$20+1,0),VLOOKUP(XEX24,KILAVUZ!$A$5:$M$15,'stoklar hareketli ortalama'!XEY24+1,0)),5),""),"")</f>
        <v/>
      </c>
      <c r="E24" s="321" t="str">
        <f t="shared" si="4"/>
        <v/>
      </c>
      <c r="F24" s="322"/>
      <c r="XEX24" s="71" t="str">
        <f t="shared" si="1"/>
        <v/>
      </c>
      <c r="XEY24" s="72" t="str">
        <f t="shared" si="2"/>
        <v/>
      </c>
    </row>
    <row r="25" spans="1:14 16378:16379" ht="15" customHeight="1" thickBot="1" x14ac:dyDescent="0.25">
      <c r="A25" s="223" t="s">
        <v>88</v>
      </c>
      <c r="B25" s="326">
        <f>SUM(B12:C24)</f>
        <v>0</v>
      </c>
      <c r="C25" s="327"/>
      <c r="D25" s="261"/>
      <c r="E25" s="334">
        <f>SUM(E12:E24)</f>
        <v>0</v>
      </c>
      <c r="F25" s="335"/>
      <c r="J25" s="37"/>
      <c r="K25" s="36"/>
      <c r="L25" s="36"/>
      <c r="N25" s="35"/>
    </row>
    <row r="26" spans="1:14 16378:16379" ht="12.75" customHeight="1" x14ac:dyDescent="0.2">
      <c r="A26" s="35"/>
      <c r="B26" s="35"/>
      <c r="C26" s="35"/>
      <c r="J26" s="37"/>
      <c r="K26" s="36"/>
      <c r="L26" s="36"/>
      <c r="N26" s="35"/>
    </row>
    <row r="27" spans="1:14 16378:16379" ht="12.75" customHeight="1" thickBot="1" x14ac:dyDescent="0.25">
      <c r="C27" s="290" t="s">
        <v>89</v>
      </c>
      <c r="D27" s="291"/>
      <c r="E27" s="291"/>
      <c r="F27" s="40"/>
      <c r="G27" s="336" t="str">
        <f>IF($E$25&gt;0,$E$25,"")</f>
        <v/>
      </c>
      <c r="H27" s="337"/>
      <c r="I27" s="338"/>
      <c r="L27" s="35"/>
    </row>
    <row r="28" spans="1:14 16378:16379" ht="12.75" customHeight="1" thickBot="1" x14ac:dyDescent="0.25">
      <c r="A28" s="41" t="s">
        <v>90</v>
      </c>
      <c r="B28" s="42" t="s">
        <v>68</v>
      </c>
      <c r="C28" s="295" t="s">
        <v>91</v>
      </c>
      <c r="D28" s="291"/>
      <c r="E28" s="291"/>
      <c r="F28" s="19" t="s">
        <v>68</v>
      </c>
      <c r="G28" s="328" t="s">
        <v>70</v>
      </c>
      <c r="H28" s="329"/>
      <c r="I28" s="330"/>
      <c r="J28" s="161" t="s">
        <v>68</v>
      </c>
      <c r="K28" s="155" t="str">
        <f>IFERROR($G$27/$G$29,"")</f>
        <v/>
      </c>
      <c r="L28" s="35"/>
    </row>
    <row r="29" spans="1:14 16378:16379" ht="12.75" customHeight="1" thickBot="1" x14ac:dyDescent="0.25">
      <c r="C29" s="290" t="s">
        <v>92</v>
      </c>
      <c r="D29" s="291"/>
      <c r="E29" s="291"/>
      <c r="F29" s="40"/>
      <c r="G29" s="331" t="str">
        <f>IF($B$25&gt;0,$B$25,"")</f>
        <v/>
      </c>
      <c r="H29" s="332"/>
      <c r="I29" s="333"/>
      <c r="L29" s="35"/>
    </row>
    <row r="30" spans="1:14 16378:16379" ht="12.75" customHeight="1" x14ac:dyDescent="0.2">
      <c r="A30" s="35"/>
      <c r="B30" s="35"/>
      <c r="I30" s="37"/>
      <c r="J30" s="36"/>
      <c r="L30" s="35"/>
    </row>
    <row r="31" spans="1:14 16378:16379" ht="12.75" customHeight="1" x14ac:dyDescent="0.2">
      <c r="A31" s="35"/>
      <c r="B31" s="35"/>
    </row>
    <row r="32" spans="1:14 16378:16379" ht="12.75" customHeight="1" x14ac:dyDescent="0.2">
      <c r="A32" s="35"/>
    </row>
    <row r="33" spans="1:11" ht="33.75" customHeight="1" x14ac:dyDescent="0.2">
      <c r="A33" s="73" t="s">
        <v>93</v>
      </c>
      <c r="B33" s="42" t="s">
        <v>68</v>
      </c>
      <c r="C33" s="324" t="s">
        <v>94</v>
      </c>
      <c r="D33" s="291"/>
      <c r="E33" s="291"/>
      <c r="F33" s="19" t="s">
        <v>68</v>
      </c>
      <c r="G33" s="156" t="str">
        <f>IF($E$8&gt;0,$E$8,"")</f>
        <v/>
      </c>
      <c r="H33" s="157" t="s">
        <v>95</v>
      </c>
      <c r="I33" s="158" t="str">
        <f>IFERROR($K$28,"")</f>
        <v/>
      </c>
      <c r="J33" s="161" t="s">
        <v>68</v>
      </c>
      <c r="K33" s="159" t="str">
        <f>IFERROR($G$33*$I$33,"")</f>
        <v/>
      </c>
    </row>
    <row r="34" spans="1:11" ht="12.75" customHeight="1" x14ac:dyDescent="0.2">
      <c r="A34" s="35"/>
      <c r="D34" s="35"/>
    </row>
    <row r="35" spans="1:11" ht="12.75" customHeight="1" x14ac:dyDescent="0.2">
      <c r="A35" s="35"/>
      <c r="B35" s="35"/>
      <c r="D35" s="35"/>
    </row>
    <row r="36" spans="1:11" ht="24" customHeight="1" x14ac:dyDescent="0.2">
      <c r="A36" s="74" t="s">
        <v>96</v>
      </c>
      <c r="B36" s="42" t="s">
        <v>68</v>
      </c>
      <c r="C36" s="324" t="s">
        <v>97</v>
      </c>
      <c r="D36" s="291"/>
      <c r="E36" s="291"/>
      <c r="F36" s="19" t="s">
        <v>68</v>
      </c>
      <c r="G36" s="156" t="str">
        <f>$K$33</f>
        <v/>
      </c>
      <c r="H36" s="162" t="s">
        <v>98</v>
      </c>
      <c r="I36" s="160" t="str">
        <f>IF($E$8&gt;0,$E$8,"")</f>
        <v/>
      </c>
      <c r="J36" s="161" t="s">
        <v>68</v>
      </c>
      <c r="K36" s="159" t="str">
        <f>IFERROR($G$36-$I$36,"")</f>
        <v/>
      </c>
    </row>
    <row r="37" spans="1:11" ht="12.75" customHeight="1" x14ac:dyDescent="0.2">
      <c r="A37" s="35"/>
      <c r="B37" s="35"/>
      <c r="D37" s="35"/>
    </row>
    <row r="38" spans="1:11" ht="12.75" customHeight="1" x14ac:dyDescent="0.2">
      <c r="A38" s="35"/>
      <c r="B38" s="35"/>
      <c r="D38" s="35"/>
    </row>
  </sheetData>
  <mergeCells count="42">
    <mergeCell ref="B18:C18"/>
    <mergeCell ref="G28:I28"/>
    <mergeCell ref="G29:I29"/>
    <mergeCell ref="E20:F20"/>
    <mergeCell ref="E21:F21"/>
    <mergeCell ref="E22:F22"/>
    <mergeCell ref="E23:F23"/>
    <mergeCell ref="E24:F24"/>
    <mergeCell ref="E25:F25"/>
    <mergeCell ref="G27:I27"/>
    <mergeCell ref="C27:E27"/>
    <mergeCell ref="C28:E28"/>
    <mergeCell ref="C29:E29"/>
    <mergeCell ref="B21:C21"/>
    <mergeCell ref="B22:C22"/>
    <mergeCell ref="C33:E33"/>
    <mergeCell ref="C36:E36"/>
    <mergeCell ref="B23:C23"/>
    <mergeCell ref="B24:C24"/>
    <mergeCell ref="B25:C25"/>
    <mergeCell ref="E12:F12"/>
    <mergeCell ref="B19:C19"/>
    <mergeCell ref="B20:C20"/>
    <mergeCell ref="E13:F13"/>
    <mergeCell ref="E14:F14"/>
    <mergeCell ref="E15:F15"/>
    <mergeCell ref="E16:F16"/>
    <mergeCell ref="E17:F17"/>
    <mergeCell ref="E18:F18"/>
    <mergeCell ref="E19:F19"/>
    <mergeCell ref="B12:C12"/>
    <mergeCell ref="B13:C13"/>
    <mergeCell ref="B14:C14"/>
    <mergeCell ref="B15:C15"/>
    <mergeCell ref="B16:C16"/>
    <mergeCell ref="B17:C17"/>
    <mergeCell ref="B7:D7"/>
    <mergeCell ref="E7:G7"/>
    <mergeCell ref="B8:D8"/>
    <mergeCell ref="E8:G8"/>
    <mergeCell ref="B11:C11"/>
    <mergeCell ref="E11:F11"/>
  </mergeCells>
  <printOptions horizontalCentered="1"/>
  <pageMargins left="0.19685039370078741" right="0.19685039370078741" top="0.39370078740157483" bottom="0.39370078740157483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>
      <selection activeCell="E6" sqref="E6:G28"/>
    </sheetView>
    <sheetView workbookViewId="1"/>
  </sheetViews>
  <sheetFormatPr defaultColWidth="12.5703125" defaultRowHeight="15" customHeight="1" x14ac:dyDescent="0.2"/>
  <cols>
    <col min="1" max="1" width="18.7109375" customWidth="1"/>
    <col min="2" max="2" width="39" customWidth="1"/>
    <col min="3" max="3" width="15.7109375" bestFit="1" customWidth="1"/>
    <col min="4" max="4" width="14.140625" customWidth="1"/>
    <col min="6" max="6" width="17.5703125" customWidth="1"/>
    <col min="7" max="7" width="15" customWidth="1"/>
    <col min="8" max="8" width="2.28515625" customWidth="1"/>
    <col min="9" max="9" width="12.7109375" customWidth="1"/>
    <col min="10" max="11" width="8.85546875" customWidth="1"/>
    <col min="12" max="13" width="2.5703125" customWidth="1"/>
    <col min="14" max="26" width="8.5703125" customWidth="1"/>
  </cols>
  <sheetData>
    <row r="1" spans="1:26" ht="12.75" customHeight="1" x14ac:dyDescent="0.2">
      <c r="A1" s="35"/>
      <c r="I1" s="75"/>
      <c r="J1" s="76"/>
      <c r="K1" s="36"/>
      <c r="M1" s="35"/>
    </row>
    <row r="2" spans="1:26" ht="24.75" customHeight="1" x14ac:dyDescent="0.2">
      <c r="A2" s="163" t="s">
        <v>44</v>
      </c>
      <c r="B2" s="164"/>
      <c r="C2" s="164"/>
      <c r="D2" s="164"/>
      <c r="E2" s="166"/>
      <c r="I2" s="75"/>
      <c r="J2" s="76"/>
      <c r="K2" s="36"/>
      <c r="M2" s="35"/>
    </row>
    <row r="3" spans="1:26" ht="12.75" customHeight="1" x14ac:dyDescent="0.2">
      <c r="A3" s="35"/>
      <c r="I3" s="75"/>
      <c r="J3" s="76"/>
      <c r="K3" s="36"/>
      <c r="M3" s="35"/>
    </row>
    <row r="4" spans="1:26" ht="12.75" customHeight="1" thickBot="1" x14ac:dyDescent="0.25">
      <c r="A4" s="35"/>
      <c r="I4" s="75"/>
      <c r="J4" s="76"/>
      <c r="K4" s="36"/>
      <c r="M4" s="35"/>
    </row>
    <row r="5" spans="1:26" ht="36" customHeight="1" thickTop="1" thickBot="1" x14ac:dyDescent="0.25">
      <c r="A5" s="77" t="s">
        <v>74</v>
      </c>
      <c r="B5" s="78" t="s">
        <v>75</v>
      </c>
      <c r="C5" s="79" t="s">
        <v>76</v>
      </c>
      <c r="D5" s="169" t="s">
        <v>81</v>
      </c>
      <c r="E5" s="172" t="s">
        <v>77</v>
      </c>
      <c r="F5" s="173" t="s">
        <v>78</v>
      </c>
      <c r="G5" s="174" t="s">
        <v>79</v>
      </c>
      <c r="I5" s="75"/>
      <c r="J5" s="80"/>
    </row>
    <row r="6" spans="1:26" ht="24.75" customHeight="1" x14ac:dyDescent="0.2">
      <c r="A6" s="84"/>
      <c r="B6" s="46"/>
      <c r="C6" s="61"/>
      <c r="D6" s="170"/>
      <c r="E6" s="175" t="str">
        <f>IF(C6&gt;0,ROUND(VLOOKUP(KILAVUZ!$K$18,KILAVUZ!$A$5:$M$15,KILAVUZ!$L$18+1,0)/IF(D6&lt;=KILAVUZ!$G$20,VLOOKUP(KILAVUZ!$K$20,KILAVUZ!$A$5:$M$15,KILAVUZ!$L$20+1,0),VLOOKUP(I6,KILAVUZ!$A$5:$M$15,'diğer hesaplar'!J6+1,0)),5),"")</f>
        <v/>
      </c>
      <c r="F6" s="176" t="str">
        <f t="shared" ref="F6:F28" si="0">IF(C6&gt;0,C6*E6,"")</f>
        <v/>
      </c>
      <c r="G6" s="177" t="str">
        <f t="shared" ref="G6:G28" si="1">IFERROR(F6-C6,"")</f>
        <v/>
      </c>
      <c r="H6" s="81"/>
      <c r="I6" s="82" t="str">
        <f t="shared" ref="I6:I28" si="2">IF(D6&gt;0,YEAR(D6),"")</f>
        <v/>
      </c>
      <c r="J6" s="83" t="str">
        <f t="shared" ref="J6:J28" si="3">IF(D6&gt;0,MONTH(D6),"")</f>
        <v/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4.75" customHeight="1" x14ac:dyDescent="0.2">
      <c r="A7" s="84"/>
      <c r="B7" s="46"/>
      <c r="C7" s="61"/>
      <c r="D7" s="170"/>
      <c r="E7" s="175" t="str">
        <f>IF(C7&gt;0,ROUND(VLOOKUP(KILAVUZ!$K$18,KILAVUZ!$A$5:$M$15,KILAVUZ!$L$18+1,0)/IF(D7&lt;=KILAVUZ!$G$20,VLOOKUP(KILAVUZ!$K$20,KILAVUZ!$A$5:$M$15,KILAVUZ!$L$20+1,0),VLOOKUP(I7,KILAVUZ!$A$5:$M$15,'diğer hesaplar'!J7+1,0)),5),"")</f>
        <v/>
      </c>
      <c r="F7" s="176" t="str">
        <f t="shared" si="0"/>
        <v/>
      </c>
      <c r="G7" s="177" t="str">
        <f t="shared" si="1"/>
        <v/>
      </c>
      <c r="H7" s="81"/>
      <c r="I7" s="82" t="str">
        <f t="shared" si="2"/>
        <v/>
      </c>
      <c r="J7" s="83" t="str">
        <f t="shared" si="3"/>
        <v/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24.75" customHeight="1" x14ac:dyDescent="0.2">
      <c r="A8" s="84"/>
      <c r="B8" s="46"/>
      <c r="C8" s="61"/>
      <c r="D8" s="170"/>
      <c r="E8" s="175" t="str">
        <f>IF(C8&gt;0,ROUND(VLOOKUP(KILAVUZ!$K$18,KILAVUZ!$A$5:$M$15,KILAVUZ!$L$18+1,0)/IF(D8&lt;=KILAVUZ!$G$20,VLOOKUP(KILAVUZ!$K$20,KILAVUZ!$A$5:$M$15,KILAVUZ!$L$20+1,0),VLOOKUP(I8,KILAVUZ!$A$5:$M$15,'diğer hesaplar'!J8+1,0)),5),"")</f>
        <v/>
      </c>
      <c r="F8" s="176" t="str">
        <f t="shared" si="0"/>
        <v/>
      </c>
      <c r="G8" s="177" t="str">
        <f t="shared" si="1"/>
        <v/>
      </c>
      <c r="H8" s="81"/>
      <c r="I8" s="82" t="str">
        <f t="shared" si="2"/>
        <v/>
      </c>
      <c r="J8" s="83" t="str">
        <f t="shared" si="3"/>
        <v/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4.75" customHeight="1" x14ac:dyDescent="0.2">
      <c r="A9" s="84"/>
      <c r="B9" s="46"/>
      <c r="C9" s="61"/>
      <c r="D9" s="170"/>
      <c r="E9" s="175" t="str">
        <f>IF(C9&gt;0,ROUND(VLOOKUP(KILAVUZ!$K$18,KILAVUZ!$A$5:$M$15,KILAVUZ!$L$18+1,0)/IF(D9&lt;=KILAVUZ!$G$20,VLOOKUP(KILAVUZ!$K$20,KILAVUZ!$A$5:$M$15,KILAVUZ!$L$20+1,0),VLOOKUP(I9,KILAVUZ!$A$5:$M$15,'diğer hesaplar'!J9+1,0)),5),"")</f>
        <v/>
      </c>
      <c r="F9" s="176" t="str">
        <f t="shared" si="0"/>
        <v/>
      </c>
      <c r="G9" s="177" t="str">
        <f t="shared" si="1"/>
        <v/>
      </c>
      <c r="H9" s="81"/>
      <c r="I9" s="82" t="str">
        <f t="shared" si="2"/>
        <v/>
      </c>
      <c r="J9" s="83" t="str">
        <f t="shared" si="3"/>
        <v/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4.75" customHeight="1" x14ac:dyDescent="0.2">
      <c r="A10" s="84"/>
      <c r="B10" s="46"/>
      <c r="C10" s="61"/>
      <c r="D10" s="170"/>
      <c r="E10" s="175" t="str">
        <f>IF(C10&gt;0,ROUND(VLOOKUP(KILAVUZ!$K$18,KILAVUZ!$A$5:$M$15,KILAVUZ!$L$18+1,0)/IF(D10&lt;=KILAVUZ!$G$20,VLOOKUP(KILAVUZ!$K$20,KILAVUZ!$A$5:$M$15,KILAVUZ!$L$20+1,0),VLOOKUP(I10,KILAVUZ!$A$5:$M$15,'diğer hesaplar'!J10+1,0)),5),"")</f>
        <v/>
      </c>
      <c r="F10" s="176" t="str">
        <f t="shared" si="0"/>
        <v/>
      </c>
      <c r="G10" s="177" t="str">
        <f t="shared" si="1"/>
        <v/>
      </c>
      <c r="H10" s="81"/>
      <c r="I10" s="82" t="str">
        <f t="shared" si="2"/>
        <v/>
      </c>
      <c r="J10" s="83" t="str">
        <f t="shared" si="3"/>
        <v/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4.75" customHeight="1" x14ac:dyDescent="0.2">
      <c r="A11" s="84"/>
      <c r="B11" s="46"/>
      <c r="C11" s="61"/>
      <c r="D11" s="170"/>
      <c r="E11" s="175" t="str">
        <f>IF(C11&gt;0,ROUND(VLOOKUP(KILAVUZ!$K$18,KILAVUZ!$A$5:$M$15,KILAVUZ!$L$18+1,0)/IF(D11&lt;=KILAVUZ!$G$20,VLOOKUP(KILAVUZ!$K$20,KILAVUZ!$A$5:$M$15,KILAVUZ!$L$20+1,0),VLOOKUP(I11,KILAVUZ!$A$5:$M$15,'diğer hesaplar'!J11+1,0)),5),"")</f>
        <v/>
      </c>
      <c r="F11" s="176" t="str">
        <f t="shared" si="0"/>
        <v/>
      </c>
      <c r="G11" s="177" t="str">
        <f t="shared" si="1"/>
        <v/>
      </c>
      <c r="H11" s="81"/>
      <c r="I11" s="82" t="str">
        <f t="shared" si="2"/>
        <v/>
      </c>
      <c r="J11" s="83" t="str">
        <f t="shared" si="3"/>
        <v/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4.75" customHeight="1" x14ac:dyDescent="0.2">
      <c r="A12" s="84"/>
      <c r="B12" s="46"/>
      <c r="C12" s="61"/>
      <c r="D12" s="170"/>
      <c r="E12" s="175" t="str">
        <f>IF(C12&gt;0,ROUND(VLOOKUP(KILAVUZ!$K$18,KILAVUZ!$A$5:$M$15,KILAVUZ!$L$18+1,0)/IF(D12&lt;=KILAVUZ!$G$20,VLOOKUP(KILAVUZ!$K$20,KILAVUZ!$A$5:$M$15,KILAVUZ!$L$20+1,0),VLOOKUP(I12,KILAVUZ!$A$5:$M$15,'diğer hesaplar'!J12+1,0)),5),"")</f>
        <v/>
      </c>
      <c r="F12" s="176" t="str">
        <f t="shared" si="0"/>
        <v/>
      </c>
      <c r="G12" s="177" t="str">
        <f t="shared" si="1"/>
        <v/>
      </c>
      <c r="H12" s="81"/>
      <c r="I12" s="82" t="str">
        <f t="shared" si="2"/>
        <v/>
      </c>
      <c r="J12" s="83" t="str">
        <f t="shared" si="3"/>
        <v/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4.75" customHeight="1" x14ac:dyDescent="0.2">
      <c r="A13" s="84"/>
      <c r="B13" s="46"/>
      <c r="C13" s="61"/>
      <c r="D13" s="170"/>
      <c r="E13" s="175" t="str">
        <f>IF(C13&gt;0,ROUND(VLOOKUP(KILAVUZ!$K$18,KILAVUZ!$A$5:$M$15,KILAVUZ!$L$18+1,0)/IF(D13&lt;=KILAVUZ!$G$20,VLOOKUP(KILAVUZ!$K$20,KILAVUZ!$A$5:$M$15,KILAVUZ!$L$20+1,0),VLOOKUP(I13,KILAVUZ!$A$5:$M$15,'diğer hesaplar'!J13+1,0)),5),"")</f>
        <v/>
      </c>
      <c r="F13" s="176" t="str">
        <f t="shared" si="0"/>
        <v/>
      </c>
      <c r="G13" s="177" t="str">
        <f t="shared" si="1"/>
        <v/>
      </c>
      <c r="H13" s="81"/>
      <c r="I13" s="82" t="str">
        <f t="shared" si="2"/>
        <v/>
      </c>
      <c r="J13" s="83" t="str">
        <f t="shared" si="3"/>
        <v/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4.75" customHeight="1" x14ac:dyDescent="0.2">
      <c r="A14" s="84"/>
      <c r="B14" s="46"/>
      <c r="C14" s="61"/>
      <c r="D14" s="170"/>
      <c r="E14" s="175" t="str">
        <f>IF(C14&gt;0,ROUND(VLOOKUP(KILAVUZ!$K$18,KILAVUZ!$A$5:$M$15,KILAVUZ!$L$18+1,0)/IF(D14&lt;=KILAVUZ!$G$20,VLOOKUP(KILAVUZ!$K$20,KILAVUZ!$A$5:$M$15,KILAVUZ!$L$20+1,0),VLOOKUP(I14,KILAVUZ!$A$5:$M$15,'diğer hesaplar'!J14+1,0)),5),"")</f>
        <v/>
      </c>
      <c r="F14" s="176" t="str">
        <f t="shared" si="0"/>
        <v/>
      </c>
      <c r="G14" s="177" t="str">
        <f t="shared" si="1"/>
        <v/>
      </c>
      <c r="H14" s="81"/>
      <c r="I14" s="82" t="str">
        <f t="shared" si="2"/>
        <v/>
      </c>
      <c r="J14" s="83" t="str">
        <f t="shared" si="3"/>
        <v/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24.75" customHeight="1" x14ac:dyDescent="0.2">
      <c r="A15" s="84"/>
      <c r="B15" s="46"/>
      <c r="C15" s="61"/>
      <c r="D15" s="170"/>
      <c r="E15" s="175" t="str">
        <f>IF(C15&gt;0,ROUND(VLOOKUP(KILAVUZ!$K$18,KILAVUZ!$A$5:$M$15,KILAVUZ!$L$18+1,0)/IF(D15&lt;=KILAVUZ!$G$20,VLOOKUP(KILAVUZ!$K$20,KILAVUZ!$A$5:$M$15,KILAVUZ!$L$20+1,0),VLOOKUP(I15,KILAVUZ!$A$5:$M$15,'diğer hesaplar'!J15+1,0)),5),"")</f>
        <v/>
      </c>
      <c r="F15" s="176" t="str">
        <f t="shared" si="0"/>
        <v/>
      </c>
      <c r="G15" s="177" t="str">
        <f t="shared" si="1"/>
        <v/>
      </c>
      <c r="H15" s="81"/>
      <c r="I15" s="82" t="str">
        <f t="shared" si="2"/>
        <v/>
      </c>
      <c r="J15" s="83" t="str">
        <f t="shared" si="3"/>
        <v/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4.75" customHeight="1" x14ac:dyDescent="0.2">
      <c r="A16" s="84"/>
      <c r="B16" s="46"/>
      <c r="C16" s="61"/>
      <c r="D16" s="170"/>
      <c r="E16" s="175" t="str">
        <f>IF(C16&gt;0,ROUND(VLOOKUP(KILAVUZ!$K$18,KILAVUZ!$A$5:$M$15,KILAVUZ!$L$18+1,0)/IF(D16&lt;=KILAVUZ!$G$20,VLOOKUP(KILAVUZ!$K$20,KILAVUZ!$A$5:$M$15,KILAVUZ!$L$20+1,0),VLOOKUP(I16,KILAVUZ!$A$5:$M$15,'diğer hesaplar'!J16+1,0)),5),"")</f>
        <v/>
      </c>
      <c r="F16" s="176" t="str">
        <f t="shared" si="0"/>
        <v/>
      </c>
      <c r="G16" s="177" t="str">
        <f t="shared" si="1"/>
        <v/>
      </c>
      <c r="H16" s="81"/>
      <c r="I16" s="82" t="str">
        <f t="shared" si="2"/>
        <v/>
      </c>
      <c r="J16" s="83" t="str">
        <f t="shared" si="3"/>
        <v/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24.75" customHeight="1" x14ac:dyDescent="0.2">
      <c r="A17" s="84"/>
      <c r="B17" s="46"/>
      <c r="C17" s="61"/>
      <c r="D17" s="170"/>
      <c r="E17" s="175" t="str">
        <f>IF(C17&gt;0,ROUND(VLOOKUP(KILAVUZ!$K$18,KILAVUZ!$A$5:$M$15,KILAVUZ!$L$18+1,0)/IF(D17&lt;=KILAVUZ!$G$20,VLOOKUP(KILAVUZ!$K$20,KILAVUZ!$A$5:$M$15,KILAVUZ!$L$20+1,0),VLOOKUP(I17,KILAVUZ!$A$5:$M$15,'diğer hesaplar'!J17+1,0)),5),"")</f>
        <v/>
      </c>
      <c r="F17" s="176" t="str">
        <f t="shared" si="0"/>
        <v/>
      </c>
      <c r="G17" s="177" t="str">
        <f t="shared" si="1"/>
        <v/>
      </c>
      <c r="H17" s="81"/>
      <c r="I17" s="82" t="str">
        <f t="shared" si="2"/>
        <v/>
      </c>
      <c r="J17" s="83" t="str">
        <f t="shared" si="3"/>
        <v/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24.75" customHeight="1" x14ac:dyDescent="0.2">
      <c r="A18" s="84"/>
      <c r="B18" s="46"/>
      <c r="C18" s="61"/>
      <c r="D18" s="170"/>
      <c r="E18" s="175" t="str">
        <f>IF(C18&gt;0,ROUND(VLOOKUP(KILAVUZ!$K$18,KILAVUZ!$A$5:$M$15,KILAVUZ!$L$18+1,0)/IF(D18&lt;=KILAVUZ!$G$20,VLOOKUP(KILAVUZ!$K$20,KILAVUZ!$A$5:$M$15,KILAVUZ!$L$20+1,0),VLOOKUP(I18,KILAVUZ!$A$5:$M$15,'diğer hesaplar'!J18+1,0)),5),"")</f>
        <v/>
      </c>
      <c r="F18" s="176" t="str">
        <f t="shared" si="0"/>
        <v/>
      </c>
      <c r="G18" s="177" t="str">
        <f t="shared" si="1"/>
        <v/>
      </c>
      <c r="H18" s="81"/>
      <c r="I18" s="82" t="str">
        <f t="shared" si="2"/>
        <v/>
      </c>
      <c r="J18" s="83" t="str">
        <f t="shared" si="3"/>
        <v/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24.75" customHeight="1" x14ac:dyDescent="0.2">
      <c r="A19" s="84"/>
      <c r="B19" s="46"/>
      <c r="C19" s="61"/>
      <c r="D19" s="170"/>
      <c r="E19" s="175" t="str">
        <f>IF(C19&gt;0,ROUND(VLOOKUP(KILAVUZ!$K$18,KILAVUZ!$A$5:$M$15,KILAVUZ!$L$18+1,0)/IF(D19&lt;=KILAVUZ!$G$20,VLOOKUP(KILAVUZ!$K$20,KILAVUZ!$A$5:$M$15,KILAVUZ!$L$20+1,0),VLOOKUP(I19,KILAVUZ!$A$5:$M$15,'diğer hesaplar'!J19+1,0)),5),"")</f>
        <v/>
      </c>
      <c r="F19" s="176" t="str">
        <f t="shared" si="0"/>
        <v/>
      </c>
      <c r="G19" s="177" t="str">
        <f t="shared" si="1"/>
        <v/>
      </c>
      <c r="H19" s="81"/>
      <c r="I19" s="82" t="str">
        <f t="shared" si="2"/>
        <v/>
      </c>
      <c r="J19" s="83" t="str">
        <f t="shared" si="3"/>
        <v/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24.75" customHeight="1" x14ac:dyDescent="0.2">
      <c r="A20" s="84"/>
      <c r="B20" s="46"/>
      <c r="C20" s="61"/>
      <c r="D20" s="170"/>
      <c r="E20" s="175" t="str">
        <f>IF(C20&gt;0,ROUND(VLOOKUP(KILAVUZ!$K$18,KILAVUZ!$A$5:$M$15,KILAVUZ!$L$18+1,0)/IF(D20&lt;=KILAVUZ!$G$20,VLOOKUP(KILAVUZ!$K$20,KILAVUZ!$A$5:$M$15,KILAVUZ!$L$20+1,0),VLOOKUP(I20,KILAVUZ!$A$5:$M$15,'diğer hesaplar'!J20+1,0)),5),"")</f>
        <v/>
      </c>
      <c r="F20" s="176" t="str">
        <f t="shared" si="0"/>
        <v/>
      </c>
      <c r="G20" s="177" t="str">
        <f t="shared" si="1"/>
        <v/>
      </c>
      <c r="H20" s="81"/>
      <c r="I20" s="82" t="str">
        <f t="shared" si="2"/>
        <v/>
      </c>
      <c r="J20" s="83" t="str">
        <f t="shared" si="3"/>
        <v/>
      </c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24.75" customHeight="1" x14ac:dyDescent="0.2">
      <c r="A21" s="84"/>
      <c r="B21" s="46"/>
      <c r="C21" s="61"/>
      <c r="D21" s="170"/>
      <c r="E21" s="175" t="str">
        <f>IF(C21&gt;0,ROUND(VLOOKUP(KILAVUZ!$K$18,KILAVUZ!$A$5:$M$15,KILAVUZ!$L$18+1,0)/IF(D21&lt;=KILAVUZ!$G$20,VLOOKUP(KILAVUZ!$K$20,KILAVUZ!$A$5:$M$15,KILAVUZ!$L$20+1,0),VLOOKUP(I21,KILAVUZ!$A$5:$M$15,'diğer hesaplar'!J21+1,0)),5),"")</f>
        <v/>
      </c>
      <c r="F21" s="176" t="str">
        <f t="shared" si="0"/>
        <v/>
      </c>
      <c r="G21" s="177" t="str">
        <f t="shared" si="1"/>
        <v/>
      </c>
      <c r="H21" s="81"/>
      <c r="I21" s="82" t="str">
        <f t="shared" si="2"/>
        <v/>
      </c>
      <c r="J21" s="83" t="str">
        <f t="shared" si="3"/>
        <v/>
      </c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24.75" customHeight="1" x14ac:dyDescent="0.2">
      <c r="A22" s="84"/>
      <c r="B22" s="46"/>
      <c r="C22" s="61"/>
      <c r="D22" s="170"/>
      <c r="E22" s="175" t="str">
        <f>IF(C22&gt;0,ROUND(VLOOKUP(KILAVUZ!$K$18,KILAVUZ!$A$5:$M$15,KILAVUZ!$L$18+1,0)/IF(D22&lt;=KILAVUZ!$G$20,VLOOKUP(KILAVUZ!$K$20,KILAVUZ!$A$5:$M$15,KILAVUZ!$L$20+1,0),VLOOKUP(I22,KILAVUZ!$A$5:$M$15,'diğer hesaplar'!J22+1,0)),5),"")</f>
        <v/>
      </c>
      <c r="F22" s="176" t="str">
        <f t="shared" si="0"/>
        <v/>
      </c>
      <c r="G22" s="177" t="str">
        <f t="shared" si="1"/>
        <v/>
      </c>
      <c r="H22" s="81"/>
      <c r="I22" s="82" t="str">
        <f t="shared" si="2"/>
        <v/>
      </c>
      <c r="J22" s="83" t="str">
        <f t="shared" si="3"/>
        <v/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24.75" customHeight="1" x14ac:dyDescent="0.2">
      <c r="A23" s="84"/>
      <c r="B23" s="46"/>
      <c r="C23" s="61"/>
      <c r="D23" s="170"/>
      <c r="E23" s="175" t="str">
        <f>IF(C23&gt;0,ROUND(VLOOKUP(KILAVUZ!$K$18,KILAVUZ!$A$5:$M$15,KILAVUZ!$L$18+1,0)/IF(D23&lt;=KILAVUZ!$G$20,VLOOKUP(KILAVUZ!$K$20,KILAVUZ!$A$5:$M$15,KILAVUZ!$L$20+1,0),VLOOKUP(I23,KILAVUZ!$A$5:$M$15,'diğer hesaplar'!J23+1,0)),5),"")</f>
        <v/>
      </c>
      <c r="F23" s="176" t="str">
        <f t="shared" si="0"/>
        <v/>
      </c>
      <c r="G23" s="177" t="str">
        <f t="shared" si="1"/>
        <v/>
      </c>
      <c r="H23" s="81"/>
      <c r="I23" s="82" t="str">
        <f t="shared" si="2"/>
        <v/>
      </c>
      <c r="J23" s="83" t="str">
        <f t="shared" si="3"/>
        <v/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24.75" customHeight="1" x14ac:dyDescent="0.2">
      <c r="A24" s="84"/>
      <c r="B24" s="46"/>
      <c r="C24" s="61"/>
      <c r="D24" s="170"/>
      <c r="E24" s="175" t="str">
        <f>IF(C24&gt;0,ROUND(VLOOKUP(KILAVUZ!$K$18,KILAVUZ!$A$5:$M$15,KILAVUZ!$L$18+1,0)/IF(D24&lt;=KILAVUZ!$G$20,VLOOKUP(KILAVUZ!$K$20,KILAVUZ!$A$5:$M$15,KILAVUZ!$L$20+1,0),VLOOKUP(I24,KILAVUZ!$A$5:$M$15,'diğer hesaplar'!J24+1,0)),5),"")</f>
        <v/>
      </c>
      <c r="F24" s="176" t="str">
        <f t="shared" si="0"/>
        <v/>
      </c>
      <c r="G24" s="177" t="str">
        <f t="shared" si="1"/>
        <v/>
      </c>
      <c r="H24" s="81"/>
      <c r="I24" s="82" t="str">
        <f t="shared" si="2"/>
        <v/>
      </c>
      <c r="J24" s="83" t="str">
        <f t="shared" si="3"/>
        <v/>
      </c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24.75" customHeight="1" x14ac:dyDescent="0.2">
      <c r="A25" s="84"/>
      <c r="B25" s="46"/>
      <c r="C25" s="61"/>
      <c r="D25" s="170"/>
      <c r="E25" s="175" t="str">
        <f>IF(C25&gt;0,ROUND(VLOOKUP(KILAVUZ!$K$18,KILAVUZ!$A$5:$M$15,KILAVUZ!$L$18+1,0)/IF(D25&lt;=KILAVUZ!$G$20,VLOOKUP(KILAVUZ!$K$20,KILAVUZ!$A$5:$M$15,KILAVUZ!$L$20+1,0),VLOOKUP(I25,KILAVUZ!$A$5:$M$15,'diğer hesaplar'!J25+1,0)),5),"")</f>
        <v/>
      </c>
      <c r="F25" s="176" t="str">
        <f t="shared" si="0"/>
        <v/>
      </c>
      <c r="G25" s="177" t="str">
        <f t="shared" si="1"/>
        <v/>
      </c>
      <c r="H25" s="81"/>
      <c r="I25" s="82" t="str">
        <f t="shared" si="2"/>
        <v/>
      </c>
      <c r="J25" s="83" t="str">
        <f t="shared" si="3"/>
        <v/>
      </c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24.75" customHeight="1" x14ac:dyDescent="0.2">
      <c r="A26" s="84"/>
      <c r="B26" s="46"/>
      <c r="C26" s="61"/>
      <c r="D26" s="170"/>
      <c r="E26" s="175" t="str">
        <f>IF(C26&gt;0,ROUND(VLOOKUP(KILAVUZ!$K$18,KILAVUZ!$A$5:$M$15,KILAVUZ!$L$18+1,0)/IF(D26&lt;=KILAVUZ!$G$20,VLOOKUP(KILAVUZ!$K$20,KILAVUZ!$A$5:$M$15,KILAVUZ!$L$20+1,0),VLOOKUP(I26,KILAVUZ!$A$5:$M$15,'diğer hesaplar'!J26+1,0)),5),"")</f>
        <v/>
      </c>
      <c r="F26" s="176" t="str">
        <f t="shared" si="0"/>
        <v/>
      </c>
      <c r="G26" s="177" t="str">
        <f t="shared" si="1"/>
        <v/>
      </c>
      <c r="H26" s="81"/>
      <c r="I26" s="82" t="str">
        <f t="shared" si="2"/>
        <v/>
      </c>
      <c r="J26" s="83" t="str">
        <f t="shared" si="3"/>
        <v/>
      </c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24.75" customHeight="1" x14ac:dyDescent="0.2">
      <c r="A27" s="84"/>
      <c r="B27" s="46"/>
      <c r="C27" s="61"/>
      <c r="D27" s="170"/>
      <c r="E27" s="175" t="str">
        <f>IF(C27&gt;0,ROUND(VLOOKUP(KILAVUZ!$K$18,KILAVUZ!$A$5:$M$15,KILAVUZ!$L$18+1,0)/IF(D27&lt;=KILAVUZ!$G$20,VLOOKUP(KILAVUZ!$K$20,KILAVUZ!$A$5:$M$15,KILAVUZ!$L$20+1,0),VLOOKUP(I27,KILAVUZ!$A$5:$M$15,'diğer hesaplar'!J27+1,0)),5),"")</f>
        <v/>
      </c>
      <c r="F27" s="176" t="str">
        <f t="shared" si="0"/>
        <v/>
      </c>
      <c r="G27" s="177" t="str">
        <f t="shared" si="1"/>
        <v/>
      </c>
      <c r="H27" s="81"/>
      <c r="I27" s="82" t="str">
        <f t="shared" si="2"/>
        <v/>
      </c>
      <c r="J27" s="83" t="str">
        <f t="shared" si="3"/>
        <v/>
      </c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24.75" customHeight="1" thickBot="1" x14ac:dyDescent="0.25">
      <c r="A28" s="86"/>
      <c r="B28" s="62"/>
      <c r="C28" s="65"/>
      <c r="D28" s="171"/>
      <c r="E28" s="178" t="str">
        <f>IF(C28&gt;0,ROUND(VLOOKUP(KILAVUZ!$K$18,KILAVUZ!$A$5:$M$15,KILAVUZ!$L$18+1,0)/IF(D28&lt;=KILAVUZ!$G$20,VLOOKUP(KILAVUZ!$K$20,KILAVUZ!$A$5:$M$15,KILAVUZ!$L$20+1,0),VLOOKUP(I28,KILAVUZ!$A$5:$M$15,'diğer hesaplar'!J28+1,0)),5),"")</f>
        <v/>
      </c>
      <c r="F28" s="179" t="str">
        <f t="shared" si="0"/>
        <v/>
      </c>
      <c r="G28" s="180" t="str">
        <f t="shared" si="1"/>
        <v/>
      </c>
      <c r="H28" s="81"/>
      <c r="I28" s="82" t="str">
        <f t="shared" si="2"/>
        <v/>
      </c>
      <c r="J28" s="83" t="str">
        <f t="shared" si="3"/>
        <v/>
      </c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2.75" customHeight="1" x14ac:dyDescent="0.2">
      <c r="A29" s="35"/>
      <c r="I29" s="75"/>
      <c r="J29" s="76"/>
      <c r="K29" s="36"/>
      <c r="M29" s="35"/>
    </row>
    <row r="30" spans="1:26" ht="12.75" customHeight="1" x14ac:dyDescent="0.2">
      <c r="A30" s="35"/>
      <c r="I30" s="75"/>
      <c r="J30" s="76"/>
      <c r="K30" s="36"/>
      <c r="M30" s="35"/>
    </row>
    <row r="31" spans="1:26" ht="12.75" customHeight="1" x14ac:dyDescent="0.2">
      <c r="A31" s="35"/>
      <c r="I31" s="75"/>
      <c r="J31" s="76"/>
      <c r="K31" s="36"/>
      <c r="M31" s="35"/>
    </row>
    <row r="32" spans="1:26" ht="12.75" customHeight="1" x14ac:dyDescent="0.2">
      <c r="A32" s="35"/>
      <c r="I32" s="75"/>
      <c r="J32" s="76"/>
      <c r="K32" s="36"/>
      <c r="M32" s="35"/>
    </row>
    <row r="33" spans="1:13" ht="12.75" customHeight="1" x14ac:dyDescent="0.2">
      <c r="A33" s="35"/>
      <c r="I33" s="75"/>
      <c r="J33" s="76"/>
      <c r="K33" s="36"/>
      <c r="M33" s="35"/>
    </row>
    <row r="34" spans="1:13" ht="12.75" customHeight="1" x14ac:dyDescent="0.2">
      <c r="A34" s="35"/>
      <c r="I34" s="75"/>
      <c r="J34" s="76"/>
      <c r="K34" s="36"/>
      <c r="M34" s="35"/>
    </row>
    <row r="35" spans="1:13" ht="12.75" customHeight="1" x14ac:dyDescent="0.2">
      <c r="A35" s="35"/>
      <c r="I35" s="75"/>
      <c r="J35" s="76"/>
      <c r="K35" s="36"/>
      <c r="M35" s="35"/>
    </row>
    <row r="36" spans="1:13" ht="12.75" customHeight="1" x14ac:dyDescent="0.2">
      <c r="A36" s="35"/>
      <c r="I36" s="75"/>
      <c r="J36" s="76"/>
      <c r="K36" s="36"/>
      <c r="M36" s="35"/>
    </row>
    <row r="37" spans="1:13" ht="12.75" customHeight="1" x14ac:dyDescent="0.2">
      <c r="A37" s="35"/>
      <c r="I37" s="75"/>
      <c r="J37" s="76"/>
      <c r="K37" s="36"/>
      <c r="M37" s="35"/>
    </row>
    <row r="38" spans="1:13" ht="12.75" customHeight="1" x14ac:dyDescent="0.2">
      <c r="A38" s="35"/>
      <c r="I38" s="75"/>
      <c r="J38" s="76"/>
      <c r="K38" s="36"/>
      <c r="M38" s="35"/>
    </row>
    <row r="39" spans="1:13" ht="12.75" customHeight="1" x14ac:dyDescent="0.2">
      <c r="A39" s="35"/>
      <c r="I39" s="75"/>
      <c r="J39" s="76"/>
      <c r="K39" s="36"/>
      <c r="M39" s="35"/>
    </row>
    <row r="40" spans="1:13" ht="12.75" customHeight="1" x14ac:dyDescent="0.2">
      <c r="A40" s="35"/>
      <c r="I40" s="75"/>
      <c r="J40" s="76"/>
      <c r="K40" s="36"/>
      <c r="M40" s="35"/>
    </row>
    <row r="41" spans="1:13" ht="12.75" customHeight="1" x14ac:dyDescent="0.2">
      <c r="A41" s="35"/>
      <c r="I41" s="75"/>
      <c r="J41" s="76"/>
      <c r="K41" s="36"/>
      <c r="M41" s="35"/>
    </row>
    <row r="42" spans="1:13" ht="12.75" customHeight="1" x14ac:dyDescent="0.2">
      <c r="A42" s="35"/>
      <c r="I42" s="75"/>
      <c r="J42" s="76"/>
      <c r="K42" s="36"/>
      <c r="M42" s="35"/>
    </row>
    <row r="43" spans="1:13" ht="12.75" customHeight="1" x14ac:dyDescent="0.2">
      <c r="A43" s="35"/>
      <c r="I43" s="75"/>
      <c r="J43" s="76"/>
      <c r="K43" s="36"/>
      <c r="M43" s="35"/>
    </row>
    <row r="44" spans="1:13" ht="12.75" customHeight="1" x14ac:dyDescent="0.2">
      <c r="A44" s="35"/>
      <c r="I44" s="75"/>
      <c r="J44" s="76"/>
      <c r="K44" s="36"/>
      <c r="M44" s="35"/>
    </row>
    <row r="45" spans="1:13" ht="12.75" customHeight="1" x14ac:dyDescent="0.2">
      <c r="A45" s="35"/>
      <c r="I45" s="75"/>
      <c r="J45" s="76"/>
      <c r="K45" s="36"/>
      <c r="M45" s="35"/>
    </row>
    <row r="46" spans="1:13" ht="12.75" customHeight="1" x14ac:dyDescent="0.2">
      <c r="A46" s="35"/>
      <c r="I46" s="75"/>
      <c r="J46" s="76"/>
      <c r="K46" s="36"/>
      <c r="M46" s="35"/>
    </row>
    <row r="47" spans="1:13" ht="12.75" customHeight="1" x14ac:dyDescent="0.2">
      <c r="A47" s="35"/>
      <c r="I47" s="75"/>
      <c r="J47" s="76"/>
      <c r="K47" s="36"/>
      <c r="M47" s="35"/>
    </row>
    <row r="48" spans="1:13" ht="12.75" customHeight="1" x14ac:dyDescent="0.2">
      <c r="A48" s="35"/>
      <c r="I48" s="75"/>
      <c r="J48" s="76"/>
      <c r="K48" s="36"/>
      <c r="M48" s="35"/>
    </row>
    <row r="49" spans="1:13" ht="12.75" customHeight="1" x14ac:dyDescent="0.2">
      <c r="A49" s="35"/>
      <c r="I49" s="75"/>
      <c r="J49" s="76"/>
      <c r="K49" s="36"/>
      <c r="M49" s="35"/>
    </row>
    <row r="50" spans="1:13" ht="12.75" customHeight="1" x14ac:dyDescent="0.2">
      <c r="A50" s="35"/>
      <c r="I50" s="75"/>
      <c r="J50" s="76"/>
      <c r="K50" s="36"/>
      <c r="M50" s="35"/>
    </row>
    <row r="51" spans="1:13" ht="12.75" customHeight="1" x14ac:dyDescent="0.2">
      <c r="A51" s="35"/>
      <c r="I51" s="75"/>
      <c r="J51" s="76"/>
      <c r="K51" s="36"/>
      <c r="M51" s="35"/>
    </row>
    <row r="52" spans="1:13" ht="12.75" customHeight="1" x14ac:dyDescent="0.2">
      <c r="A52" s="35"/>
      <c r="I52" s="75"/>
      <c r="J52" s="76"/>
      <c r="K52" s="36"/>
      <c r="M52" s="35"/>
    </row>
    <row r="53" spans="1:13" ht="12.75" customHeight="1" x14ac:dyDescent="0.2">
      <c r="A53" s="35"/>
      <c r="I53" s="75"/>
      <c r="J53" s="76"/>
      <c r="K53" s="36"/>
      <c r="M53" s="35"/>
    </row>
    <row r="54" spans="1:13" ht="12.75" customHeight="1" x14ac:dyDescent="0.2">
      <c r="A54" s="35"/>
      <c r="I54" s="75"/>
      <c r="J54" s="76"/>
      <c r="K54" s="36"/>
      <c r="M54" s="35"/>
    </row>
    <row r="55" spans="1:13" ht="12.75" customHeight="1" x14ac:dyDescent="0.2">
      <c r="A55" s="35"/>
      <c r="I55" s="75"/>
      <c r="J55" s="76"/>
      <c r="K55" s="36"/>
      <c r="M55" s="35"/>
    </row>
    <row r="56" spans="1:13" ht="12.75" customHeight="1" x14ac:dyDescent="0.2">
      <c r="A56" s="35"/>
      <c r="I56" s="75"/>
      <c r="J56" s="76"/>
      <c r="K56" s="36"/>
      <c r="M56" s="35"/>
    </row>
    <row r="57" spans="1:13" ht="12.75" customHeight="1" x14ac:dyDescent="0.2">
      <c r="A57" s="35"/>
      <c r="I57" s="75"/>
      <c r="J57" s="76"/>
      <c r="K57" s="36"/>
      <c r="M57" s="35"/>
    </row>
    <row r="58" spans="1:13" ht="12.75" customHeight="1" x14ac:dyDescent="0.2">
      <c r="A58" s="35"/>
      <c r="I58" s="75"/>
      <c r="J58" s="76"/>
      <c r="K58" s="36"/>
      <c r="M58" s="35"/>
    </row>
    <row r="59" spans="1:13" ht="12.75" customHeight="1" x14ac:dyDescent="0.2">
      <c r="A59" s="35"/>
      <c r="I59" s="75"/>
      <c r="J59" s="76"/>
      <c r="K59" s="36"/>
      <c r="M59" s="35"/>
    </row>
    <row r="60" spans="1:13" ht="12.75" customHeight="1" x14ac:dyDescent="0.2">
      <c r="A60" s="35"/>
      <c r="I60" s="75"/>
      <c r="J60" s="76"/>
      <c r="K60" s="36"/>
      <c r="M60" s="35"/>
    </row>
    <row r="61" spans="1:13" ht="12.75" customHeight="1" x14ac:dyDescent="0.2">
      <c r="A61" s="35"/>
      <c r="I61" s="75"/>
      <c r="J61" s="76"/>
      <c r="K61" s="36"/>
      <c r="M61" s="35"/>
    </row>
    <row r="62" spans="1:13" ht="12.75" customHeight="1" x14ac:dyDescent="0.2">
      <c r="A62" s="35"/>
      <c r="I62" s="75"/>
      <c r="J62" s="76"/>
      <c r="K62" s="36"/>
      <c r="M62" s="35"/>
    </row>
    <row r="63" spans="1:13" ht="12.75" customHeight="1" x14ac:dyDescent="0.2">
      <c r="A63" s="35"/>
      <c r="I63" s="75"/>
      <c r="J63" s="76"/>
      <c r="K63" s="36"/>
      <c r="M63" s="35"/>
    </row>
    <row r="64" spans="1:13" ht="12.75" customHeight="1" x14ac:dyDescent="0.2">
      <c r="A64" s="35"/>
      <c r="I64" s="75"/>
      <c r="J64" s="76"/>
      <c r="K64" s="36"/>
      <c r="M64" s="35"/>
    </row>
    <row r="65" spans="1:13" ht="12.75" customHeight="1" x14ac:dyDescent="0.2">
      <c r="A65" s="35"/>
      <c r="I65" s="75"/>
      <c r="J65" s="76"/>
      <c r="K65" s="36"/>
      <c r="M65" s="35"/>
    </row>
    <row r="66" spans="1:13" ht="12.75" customHeight="1" x14ac:dyDescent="0.2">
      <c r="A66" s="35"/>
      <c r="I66" s="75"/>
      <c r="J66" s="76"/>
      <c r="K66" s="36"/>
      <c r="M66" s="35"/>
    </row>
    <row r="67" spans="1:13" ht="12.75" customHeight="1" x14ac:dyDescent="0.2">
      <c r="A67" s="35"/>
      <c r="I67" s="75"/>
      <c r="J67" s="76"/>
      <c r="K67" s="36"/>
      <c r="M67" s="35"/>
    </row>
    <row r="68" spans="1:13" ht="12.75" customHeight="1" x14ac:dyDescent="0.2">
      <c r="A68" s="35"/>
      <c r="I68" s="75"/>
      <c r="J68" s="76"/>
      <c r="K68" s="36"/>
      <c r="M68" s="35"/>
    </row>
    <row r="69" spans="1:13" ht="12.75" customHeight="1" x14ac:dyDescent="0.2">
      <c r="A69" s="35"/>
      <c r="I69" s="75"/>
      <c r="J69" s="76"/>
      <c r="K69" s="36"/>
      <c r="M69" s="35"/>
    </row>
    <row r="70" spans="1:13" ht="12.75" customHeight="1" x14ac:dyDescent="0.2">
      <c r="A70" s="35"/>
      <c r="I70" s="75"/>
      <c r="J70" s="76"/>
      <c r="K70" s="36"/>
      <c r="M70" s="35"/>
    </row>
    <row r="71" spans="1:13" ht="12.75" customHeight="1" x14ac:dyDescent="0.2">
      <c r="A71" s="35"/>
      <c r="I71" s="75"/>
      <c r="J71" s="76"/>
      <c r="K71" s="36"/>
      <c r="M71" s="35"/>
    </row>
    <row r="72" spans="1:13" ht="12.75" customHeight="1" x14ac:dyDescent="0.2">
      <c r="A72" s="35"/>
      <c r="I72" s="75"/>
      <c r="J72" s="76"/>
      <c r="K72" s="36"/>
      <c r="M72" s="35"/>
    </row>
    <row r="73" spans="1:13" ht="12.75" customHeight="1" x14ac:dyDescent="0.2">
      <c r="A73" s="35"/>
      <c r="I73" s="75"/>
      <c r="J73" s="76"/>
      <c r="K73" s="36"/>
      <c r="M73" s="35"/>
    </row>
    <row r="74" spans="1:13" ht="12.75" customHeight="1" x14ac:dyDescent="0.2">
      <c r="A74" s="35"/>
      <c r="I74" s="75"/>
      <c r="J74" s="76"/>
      <c r="K74" s="36"/>
      <c r="M74" s="35"/>
    </row>
    <row r="75" spans="1:13" ht="12.75" customHeight="1" x14ac:dyDescent="0.2">
      <c r="A75" s="35"/>
      <c r="I75" s="75"/>
      <c r="J75" s="76"/>
      <c r="K75" s="36"/>
      <c r="M75" s="35"/>
    </row>
    <row r="76" spans="1:13" ht="12.75" customHeight="1" x14ac:dyDescent="0.2">
      <c r="A76" s="35"/>
      <c r="I76" s="75"/>
      <c r="J76" s="76"/>
      <c r="K76" s="36"/>
      <c r="M76" s="35"/>
    </row>
    <row r="77" spans="1:13" ht="12.75" customHeight="1" x14ac:dyDescent="0.2">
      <c r="A77" s="35"/>
      <c r="I77" s="75"/>
      <c r="J77" s="76"/>
      <c r="K77" s="36"/>
      <c r="M77" s="35"/>
    </row>
    <row r="78" spans="1:13" ht="12.75" customHeight="1" x14ac:dyDescent="0.2">
      <c r="A78" s="35"/>
      <c r="I78" s="75"/>
      <c r="J78" s="76"/>
      <c r="K78" s="36"/>
      <c r="M78" s="35"/>
    </row>
    <row r="79" spans="1:13" ht="12.75" customHeight="1" x14ac:dyDescent="0.2">
      <c r="A79" s="35"/>
      <c r="I79" s="75"/>
      <c r="J79" s="76"/>
      <c r="K79" s="36"/>
      <c r="M79" s="35"/>
    </row>
    <row r="80" spans="1:13" ht="12.75" customHeight="1" x14ac:dyDescent="0.2">
      <c r="A80" s="35"/>
      <c r="I80" s="75"/>
      <c r="J80" s="76"/>
      <c r="K80" s="36"/>
      <c r="M80" s="35"/>
    </row>
    <row r="81" spans="1:13" ht="12.75" customHeight="1" x14ac:dyDescent="0.2">
      <c r="A81" s="35"/>
      <c r="I81" s="75"/>
      <c r="J81" s="76"/>
      <c r="K81" s="36"/>
      <c r="M81" s="35"/>
    </row>
    <row r="82" spans="1:13" ht="12.75" customHeight="1" x14ac:dyDescent="0.2">
      <c r="A82" s="35"/>
      <c r="I82" s="75"/>
      <c r="J82" s="76"/>
      <c r="K82" s="36"/>
      <c r="M82" s="35"/>
    </row>
    <row r="83" spans="1:13" ht="12.75" customHeight="1" x14ac:dyDescent="0.2">
      <c r="A83" s="35"/>
      <c r="I83" s="75"/>
      <c r="J83" s="76"/>
      <c r="K83" s="36"/>
      <c r="M83" s="35"/>
    </row>
    <row r="84" spans="1:13" ht="12.75" customHeight="1" x14ac:dyDescent="0.2">
      <c r="A84" s="35"/>
      <c r="I84" s="75"/>
      <c r="J84" s="76"/>
      <c r="K84" s="36"/>
      <c r="M84" s="35"/>
    </row>
    <row r="85" spans="1:13" ht="12.75" customHeight="1" x14ac:dyDescent="0.2">
      <c r="A85" s="35"/>
      <c r="I85" s="75"/>
      <c r="J85" s="76"/>
      <c r="K85" s="36"/>
      <c r="M85" s="35"/>
    </row>
    <row r="86" spans="1:13" ht="12.75" customHeight="1" x14ac:dyDescent="0.2">
      <c r="A86" s="35"/>
      <c r="I86" s="75"/>
      <c r="J86" s="76"/>
      <c r="K86" s="36"/>
      <c r="M86" s="35"/>
    </row>
    <row r="87" spans="1:13" ht="12.75" customHeight="1" x14ac:dyDescent="0.2">
      <c r="A87" s="35"/>
      <c r="I87" s="75"/>
      <c r="J87" s="76"/>
      <c r="K87" s="36"/>
      <c r="M87" s="35"/>
    </row>
    <row r="88" spans="1:13" ht="12.75" customHeight="1" x14ac:dyDescent="0.2">
      <c r="A88" s="35"/>
      <c r="I88" s="75"/>
      <c r="J88" s="76"/>
      <c r="K88" s="36"/>
      <c r="M88" s="35"/>
    </row>
    <row r="89" spans="1:13" ht="12.75" customHeight="1" x14ac:dyDescent="0.2">
      <c r="A89" s="35"/>
      <c r="I89" s="75"/>
      <c r="J89" s="76"/>
      <c r="K89" s="36"/>
      <c r="M89" s="35"/>
    </row>
    <row r="90" spans="1:13" ht="12.75" customHeight="1" x14ac:dyDescent="0.2">
      <c r="A90" s="35"/>
      <c r="I90" s="75"/>
      <c r="J90" s="76"/>
      <c r="K90" s="36"/>
      <c r="M90" s="35"/>
    </row>
    <row r="91" spans="1:13" ht="12.75" customHeight="1" x14ac:dyDescent="0.2">
      <c r="A91" s="35"/>
      <c r="I91" s="75"/>
      <c r="J91" s="76"/>
      <c r="K91" s="36"/>
      <c r="M91" s="35"/>
    </row>
    <row r="92" spans="1:13" ht="12.75" customHeight="1" x14ac:dyDescent="0.2">
      <c r="A92" s="35"/>
      <c r="I92" s="75"/>
      <c r="J92" s="76"/>
      <c r="K92" s="36"/>
      <c r="M92" s="35"/>
    </row>
    <row r="93" spans="1:13" ht="12.75" customHeight="1" x14ac:dyDescent="0.2">
      <c r="A93" s="35"/>
      <c r="I93" s="75"/>
      <c r="J93" s="76"/>
      <c r="K93" s="36"/>
      <c r="M93" s="35"/>
    </row>
    <row r="94" spans="1:13" ht="12.75" customHeight="1" x14ac:dyDescent="0.2">
      <c r="A94" s="35"/>
      <c r="I94" s="75"/>
      <c r="J94" s="76"/>
      <c r="K94" s="36"/>
      <c r="M94" s="35"/>
    </row>
    <row r="95" spans="1:13" ht="12.75" customHeight="1" x14ac:dyDescent="0.2">
      <c r="A95" s="35"/>
      <c r="I95" s="75"/>
      <c r="J95" s="76"/>
      <c r="K95" s="36"/>
      <c r="M95" s="35"/>
    </row>
    <row r="96" spans="1:13" ht="12.75" customHeight="1" x14ac:dyDescent="0.2">
      <c r="A96" s="35"/>
      <c r="I96" s="75"/>
      <c r="J96" s="76"/>
      <c r="K96" s="36"/>
      <c r="M96" s="35"/>
    </row>
    <row r="97" spans="1:13" ht="12.75" customHeight="1" x14ac:dyDescent="0.2">
      <c r="A97" s="35"/>
      <c r="I97" s="75"/>
      <c r="J97" s="76"/>
      <c r="K97" s="36"/>
      <c r="M97" s="35"/>
    </row>
    <row r="98" spans="1:13" ht="12.75" customHeight="1" x14ac:dyDescent="0.2">
      <c r="A98" s="35"/>
      <c r="I98" s="75"/>
      <c r="J98" s="76"/>
      <c r="K98" s="36"/>
      <c r="M98" s="35"/>
    </row>
    <row r="99" spans="1:13" ht="12.75" customHeight="1" x14ac:dyDescent="0.2">
      <c r="A99" s="35"/>
      <c r="I99" s="75"/>
      <c r="J99" s="76"/>
      <c r="K99" s="36"/>
      <c r="M99" s="35"/>
    </row>
    <row r="100" spans="1:13" ht="12.75" customHeight="1" x14ac:dyDescent="0.2">
      <c r="A100" s="35"/>
      <c r="I100" s="75"/>
      <c r="J100" s="76"/>
      <c r="K100" s="36"/>
      <c r="M100" s="35"/>
    </row>
    <row r="101" spans="1:13" ht="12.75" customHeight="1" x14ac:dyDescent="0.2">
      <c r="A101" s="35"/>
      <c r="I101" s="75"/>
      <c r="J101" s="76"/>
      <c r="K101" s="36"/>
      <c r="M101" s="35"/>
    </row>
    <row r="102" spans="1:13" ht="12.75" customHeight="1" x14ac:dyDescent="0.2">
      <c r="A102" s="35"/>
      <c r="I102" s="75"/>
      <c r="J102" s="76"/>
      <c r="K102" s="36"/>
      <c r="M102" s="35"/>
    </row>
    <row r="103" spans="1:13" ht="12.75" customHeight="1" x14ac:dyDescent="0.2">
      <c r="A103" s="35"/>
      <c r="I103" s="75"/>
      <c r="J103" s="76"/>
      <c r="K103" s="36"/>
      <c r="M103" s="35"/>
    </row>
    <row r="104" spans="1:13" ht="12.75" customHeight="1" x14ac:dyDescent="0.2">
      <c r="A104" s="35"/>
      <c r="I104" s="75"/>
      <c r="J104" s="76"/>
      <c r="K104" s="36"/>
      <c r="M104" s="35"/>
    </row>
    <row r="105" spans="1:13" ht="12.75" customHeight="1" x14ac:dyDescent="0.2">
      <c r="A105" s="35"/>
      <c r="I105" s="75"/>
      <c r="J105" s="76"/>
      <c r="K105" s="36"/>
      <c r="M105" s="35"/>
    </row>
    <row r="106" spans="1:13" ht="12.75" customHeight="1" x14ac:dyDescent="0.2">
      <c r="A106" s="35"/>
      <c r="I106" s="75"/>
      <c r="J106" s="76"/>
      <c r="K106" s="36"/>
      <c r="M106" s="35"/>
    </row>
    <row r="107" spans="1:13" ht="12.75" customHeight="1" x14ac:dyDescent="0.2">
      <c r="A107" s="35"/>
      <c r="I107" s="75"/>
      <c r="J107" s="76"/>
      <c r="K107" s="36"/>
      <c r="M107" s="35"/>
    </row>
    <row r="108" spans="1:13" ht="12.75" customHeight="1" x14ac:dyDescent="0.2">
      <c r="A108" s="35"/>
      <c r="I108" s="75"/>
      <c r="J108" s="76"/>
      <c r="K108" s="36"/>
      <c r="M108" s="35"/>
    </row>
    <row r="109" spans="1:13" ht="12.75" customHeight="1" x14ac:dyDescent="0.2">
      <c r="A109" s="35"/>
      <c r="I109" s="75"/>
      <c r="J109" s="76"/>
      <c r="K109" s="36"/>
      <c r="M109" s="35"/>
    </row>
    <row r="110" spans="1:13" ht="12.75" customHeight="1" x14ac:dyDescent="0.2">
      <c r="A110" s="35"/>
      <c r="I110" s="75"/>
      <c r="J110" s="76"/>
      <c r="K110" s="36"/>
      <c r="M110" s="35"/>
    </row>
    <row r="111" spans="1:13" ht="12.75" customHeight="1" x14ac:dyDescent="0.2">
      <c r="A111" s="35"/>
      <c r="I111" s="75"/>
      <c r="J111" s="76"/>
      <c r="K111" s="36"/>
      <c r="M111" s="35"/>
    </row>
    <row r="112" spans="1:13" ht="12.75" customHeight="1" x14ac:dyDescent="0.2">
      <c r="A112" s="35"/>
      <c r="I112" s="75"/>
      <c r="J112" s="76"/>
      <c r="K112" s="36"/>
      <c r="M112" s="35"/>
    </row>
    <row r="113" spans="1:13" ht="12.75" customHeight="1" x14ac:dyDescent="0.2">
      <c r="A113" s="35"/>
      <c r="I113" s="75"/>
      <c r="J113" s="76"/>
      <c r="K113" s="36"/>
      <c r="M113" s="35"/>
    </row>
    <row r="114" spans="1:13" ht="12.75" customHeight="1" x14ac:dyDescent="0.2">
      <c r="A114" s="35"/>
      <c r="I114" s="75"/>
      <c r="J114" s="76"/>
      <c r="K114" s="36"/>
      <c r="M114" s="35"/>
    </row>
    <row r="115" spans="1:13" ht="12.75" customHeight="1" x14ac:dyDescent="0.2">
      <c r="A115" s="35"/>
      <c r="I115" s="75"/>
      <c r="J115" s="76"/>
      <c r="K115" s="36"/>
      <c r="M115" s="35"/>
    </row>
    <row r="116" spans="1:13" ht="12.75" customHeight="1" x14ac:dyDescent="0.2">
      <c r="A116" s="35"/>
      <c r="I116" s="75"/>
      <c r="J116" s="76"/>
      <c r="K116" s="36"/>
      <c r="M116" s="35"/>
    </row>
    <row r="117" spans="1:13" ht="12.75" customHeight="1" x14ac:dyDescent="0.2">
      <c r="A117" s="35"/>
      <c r="I117" s="75"/>
      <c r="J117" s="76"/>
      <c r="K117" s="36"/>
      <c r="M117" s="35"/>
    </row>
    <row r="118" spans="1:13" ht="12.75" customHeight="1" x14ac:dyDescent="0.2">
      <c r="A118" s="35"/>
      <c r="I118" s="75"/>
      <c r="J118" s="76"/>
      <c r="K118" s="36"/>
      <c r="M118" s="35"/>
    </row>
    <row r="119" spans="1:13" ht="12.75" customHeight="1" x14ac:dyDescent="0.2">
      <c r="A119" s="35"/>
      <c r="I119" s="75"/>
      <c r="J119" s="76"/>
      <c r="K119" s="36"/>
      <c r="M119" s="35"/>
    </row>
    <row r="120" spans="1:13" ht="12.75" customHeight="1" x14ac:dyDescent="0.2">
      <c r="A120" s="35"/>
      <c r="I120" s="75"/>
      <c r="J120" s="76"/>
      <c r="K120" s="36"/>
      <c r="M120" s="35"/>
    </row>
    <row r="121" spans="1:13" ht="12.75" customHeight="1" x14ac:dyDescent="0.2">
      <c r="A121" s="35"/>
      <c r="I121" s="75"/>
      <c r="J121" s="76"/>
      <c r="K121" s="36"/>
      <c r="M121" s="35"/>
    </row>
    <row r="122" spans="1:13" ht="12.75" customHeight="1" x14ac:dyDescent="0.2">
      <c r="A122" s="35"/>
      <c r="I122" s="75"/>
      <c r="J122" s="76"/>
      <c r="K122" s="36"/>
      <c r="M122" s="35"/>
    </row>
    <row r="123" spans="1:13" ht="12.75" customHeight="1" x14ac:dyDescent="0.2">
      <c r="A123" s="35"/>
      <c r="I123" s="75"/>
      <c r="J123" s="76"/>
      <c r="K123" s="36"/>
      <c r="M123" s="35"/>
    </row>
    <row r="124" spans="1:13" ht="12.75" customHeight="1" x14ac:dyDescent="0.2">
      <c r="A124" s="35"/>
      <c r="I124" s="75"/>
      <c r="J124" s="76"/>
      <c r="K124" s="36"/>
      <c r="M124" s="35"/>
    </row>
    <row r="125" spans="1:13" ht="12.75" customHeight="1" x14ac:dyDescent="0.2">
      <c r="A125" s="35"/>
      <c r="I125" s="75"/>
      <c r="J125" s="76"/>
      <c r="K125" s="36"/>
      <c r="M125" s="35"/>
    </row>
    <row r="126" spans="1:13" ht="12.75" customHeight="1" x14ac:dyDescent="0.2">
      <c r="A126" s="35"/>
      <c r="I126" s="75"/>
      <c r="J126" s="76"/>
      <c r="K126" s="36"/>
      <c r="M126" s="35"/>
    </row>
    <row r="127" spans="1:13" ht="12.75" customHeight="1" x14ac:dyDescent="0.2">
      <c r="A127" s="35"/>
      <c r="I127" s="75"/>
      <c r="J127" s="76"/>
      <c r="K127" s="36"/>
      <c r="M127" s="35"/>
    </row>
    <row r="128" spans="1:13" ht="12.75" customHeight="1" x14ac:dyDescent="0.2">
      <c r="A128" s="35"/>
      <c r="I128" s="75"/>
      <c r="J128" s="76"/>
      <c r="K128" s="36"/>
      <c r="M128" s="35"/>
    </row>
    <row r="129" spans="1:13" ht="12.75" customHeight="1" x14ac:dyDescent="0.2">
      <c r="A129" s="35"/>
      <c r="I129" s="75"/>
      <c r="J129" s="76"/>
      <c r="K129" s="36"/>
      <c r="M129" s="35"/>
    </row>
    <row r="130" spans="1:13" ht="12.75" customHeight="1" x14ac:dyDescent="0.2">
      <c r="A130" s="35"/>
      <c r="I130" s="75"/>
      <c r="J130" s="76"/>
      <c r="K130" s="36"/>
      <c r="M130" s="35"/>
    </row>
    <row r="131" spans="1:13" ht="12.75" customHeight="1" x14ac:dyDescent="0.2">
      <c r="A131" s="35"/>
      <c r="I131" s="75"/>
      <c r="J131" s="76"/>
      <c r="K131" s="36"/>
      <c r="M131" s="35"/>
    </row>
    <row r="132" spans="1:13" ht="12.75" customHeight="1" x14ac:dyDescent="0.2">
      <c r="A132" s="35"/>
      <c r="I132" s="75"/>
      <c r="J132" s="76"/>
      <c r="K132" s="36"/>
      <c r="M132" s="35"/>
    </row>
    <row r="133" spans="1:13" ht="12.75" customHeight="1" x14ac:dyDescent="0.2">
      <c r="A133" s="35"/>
      <c r="I133" s="75"/>
      <c r="J133" s="76"/>
      <c r="K133" s="36"/>
      <c r="M133" s="35"/>
    </row>
    <row r="134" spans="1:13" ht="12.75" customHeight="1" x14ac:dyDescent="0.2">
      <c r="A134" s="35"/>
      <c r="I134" s="75"/>
      <c r="J134" s="76"/>
      <c r="K134" s="36"/>
      <c r="M134" s="35"/>
    </row>
    <row r="135" spans="1:13" ht="12.75" customHeight="1" x14ac:dyDescent="0.2">
      <c r="A135" s="35"/>
      <c r="I135" s="75"/>
      <c r="J135" s="76"/>
      <c r="K135" s="36"/>
      <c r="M135" s="35"/>
    </row>
    <row r="136" spans="1:13" ht="12.75" customHeight="1" x14ac:dyDescent="0.2">
      <c r="A136" s="35"/>
      <c r="I136" s="75"/>
      <c r="J136" s="76"/>
      <c r="K136" s="36"/>
      <c r="M136" s="35"/>
    </row>
    <row r="137" spans="1:13" ht="12.75" customHeight="1" x14ac:dyDescent="0.2">
      <c r="A137" s="35"/>
      <c r="I137" s="75"/>
      <c r="J137" s="76"/>
      <c r="K137" s="36"/>
      <c r="M137" s="35"/>
    </row>
    <row r="138" spans="1:13" ht="12.75" customHeight="1" x14ac:dyDescent="0.2">
      <c r="A138" s="35"/>
      <c r="I138" s="75"/>
      <c r="J138" s="76"/>
      <c r="K138" s="36"/>
      <c r="M138" s="35"/>
    </row>
    <row r="139" spans="1:13" ht="12.75" customHeight="1" x14ac:dyDescent="0.2">
      <c r="A139" s="35"/>
      <c r="I139" s="75"/>
      <c r="J139" s="76"/>
      <c r="K139" s="36"/>
      <c r="M139" s="35"/>
    </row>
    <row r="140" spans="1:13" ht="12.75" customHeight="1" x14ac:dyDescent="0.2">
      <c r="A140" s="35"/>
      <c r="I140" s="75"/>
      <c r="J140" s="76"/>
      <c r="K140" s="36"/>
      <c r="M140" s="35"/>
    </row>
    <row r="141" spans="1:13" ht="12.75" customHeight="1" x14ac:dyDescent="0.2">
      <c r="A141" s="35"/>
      <c r="I141" s="75"/>
      <c r="J141" s="76"/>
      <c r="K141" s="36"/>
      <c r="M141" s="35"/>
    </row>
    <row r="142" spans="1:13" ht="12.75" customHeight="1" x14ac:dyDescent="0.2">
      <c r="A142" s="35"/>
      <c r="I142" s="75"/>
      <c r="J142" s="76"/>
      <c r="K142" s="36"/>
      <c r="M142" s="35"/>
    </row>
    <row r="143" spans="1:13" ht="12.75" customHeight="1" x14ac:dyDescent="0.2">
      <c r="A143" s="35"/>
      <c r="I143" s="75"/>
      <c r="J143" s="76"/>
      <c r="K143" s="36"/>
      <c r="M143" s="35"/>
    </row>
    <row r="144" spans="1:13" ht="12.75" customHeight="1" x14ac:dyDescent="0.2">
      <c r="A144" s="35"/>
      <c r="I144" s="75"/>
      <c r="J144" s="76"/>
      <c r="K144" s="36"/>
      <c r="M144" s="35"/>
    </row>
    <row r="145" spans="1:13" ht="12.75" customHeight="1" x14ac:dyDescent="0.2">
      <c r="A145" s="35"/>
      <c r="I145" s="75"/>
      <c r="J145" s="76"/>
      <c r="K145" s="36"/>
      <c r="M145" s="35"/>
    </row>
    <row r="146" spans="1:13" ht="12.75" customHeight="1" x14ac:dyDescent="0.2">
      <c r="A146" s="35"/>
      <c r="I146" s="75"/>
      <c r="J146" s="76"/>
      <c r="K146" s="36"/>
      <c r="M146" s="35"/>
    </row>
    <row r="147" spans="1:13" ht="12.75" customHeight="1" x14ac:dyDescent="0.2">
      <c r="A147" s="35"/>
      <c r="I147" s="75"/>
      <c r="J147" s="76"/>
      <c r="K147" s="36"/>
      <c r="M147" s="35"/>
    </row>
    <row r="148" spans="1:13" ht="12.75" customHeight="1" x14ac:dyDescent="0.2">
      <c r="A148" s="35"/>
      <c r="I148" s="75"/>
      <c r="J148" s="76"/>
      <c r="K148" s="36"/>
      <c r="M148" s="35"/>
    </row>
    <row r="149" spans="1:13" ht="12.75" customHeight="1" x14ac:dyDescent="0.2">
      <c r="A149" s="35"/>
      <c r="I149" s="75"/>
      <c r="J149" s="76"/>
      <c r="K149" s="36"/>
      <c r="M149" s="35"/>
    </row>
    <row r="150" spans="1:13" ht="12.75" customHeight="1" x14ac:dyDescent="0.2">
      <c r="A150" s="35"/>
      <c r="I150" s="75"/>
      <c r="J150" s="76"/>
      <c r="K150" s="36"/>
      <c r="M150" s="35"/>
    </row>
    <row r="151" spans="1:13" ht="12.75" customHeight="1" x14ac:dyDescent="0.2">
      <c r="A151" s="35"/>
      <c r="I151" s="75"/>
      <c r="J151" s="76"/>
      <c r="K151" s="36"/>
      <c r="M151" s="35"/>
    </row>
    <row r="152" spans="1:13" ht="12.75" customHeight="1" x14ac:dyDescent="0.2">
      <c r="A152" s="35"/>
      <c r="I152" s="75"/>
      <c r="J152" s="76"/>
      <c r="K152" s="36"/>
      <c r="M152" s="35"/>
    </row>
    <row r="153" spans="1:13" ht="12.75" customHeight="1" x14ac:dyDescent="0.2">
      <c r="A153" s="35"/>
      <c r="I153" s="75"/>
      <c r="J153" s="76"/>
      <c r="K153" s="36"/>
      <c r="M153" s="35"/>
    </row>
    <row r="154" spans="1:13" ht="12.75" customHeight="1" x14ac:dyDescent="0.2">
      <c r="A154" s="35"/>
      <c r="I154" s="75"/>
      <c r="J154" s="76"/>
      <c r="K154" s="36"/>
      <c r="M154" s="35"/>
    </row>
    <row r="155" spans="1:13" ht="12.75" customHeight="1" x14ac:dyDescent="0.2">
      <c r="A155" s="35"/>
      <c r="I155" s="75"/>
      <c r="J155" s="76"/>
      <c r="K155" s="36"/>
      <c r="M155" s="35"/>
    </row>
    <row r="156" spans="1:13" ht="12.75" customHeight="1" x14ac:dyDescent="0.2">
      <c r="A156" s="35"/>
      <c r="I156" s="75"/>
      <c r="J156" s="76"/>
      <c r="K156" s="36"/>
      <c r="M156" s="35"/>
    </row>
    <row r="157" spans="1:13" ht="12.75" customHeight="1" x14ac:dyDescent="0.2">
      <c r="A157" s="35"/>
      <c r="I157" s="75"/>
      <c r="J157" s="76"/>
      <c r="K157" s="36"/>
      <c r="M157" s="35"/>
    </row>
    <row r="158" spans="1:13" ht="12.75" customHeight="1" x14ac:dyDescent="0.2">
      <c r="A158" s="35"/>
      <c r="I158" s="75"/>
      <c r="J158" s="76"/>
      <c r="K158" s="36"/>
      <c r="M158" s="35"/>
    </row>
    <row r="159" spans="1:13" ht="12.75" customHeight="1" x14ac:dyDescent="0.2">
      <c r="A159" s="35"/>
      <c r="I159" s="75"/>
      <c r="J159" s="76"/>
      <c r="K159" s="36"/>
      <c r="M159" s="35"/>
    </row>
    <row r="160" spans="1:13" ht="12.75" customHeight="1" x14ac:dyDescent="0.2">
      <c r="A160" s="35"/>
      <c r="I160" s="75"/>
      <c r="J160" s="76"/>
      <c r="K160" s="36"/>
      <c r="M160" s="35"/>
    </row>
    <row r="161" spans="1:13" ht="12.75" customHeight="1" x14ac:dyDescent="0.2">
      <c r="A161" s="35"/>
      <c r="I161" s="75"/>
      <c r="J161" s="76"/>
      <c r="K161" s="36"/>
      <c r="M161" s="35"/>
    </row>
    <row r="162" spans="1:13" ht="12.75" customHeight="1" x14ac:dyDescent="0.2">
      <c r="A162" s="35"/>
      <c r="I162" s="75"/>
      <c r="J162" s="76"/>
      <c r="K162" s="36"/>
      <c r="M162" s="35"/>
    </row>
    <row r="163" spans="1:13" ht="12.75" customHeight="1" x14ac:dyDescent="0.2">
      <c r="A163" s="35"/>
      <c r="I163" s="75"/>
      <c r="J163" s="76"/>
      <c r="K163" s="36"/>
      <c r="M163" s="35"/>
    </row>
    <row r="164" spans="1:13" ht="12.75" customHeight="1" x14ac:dyDescent="0.2">
      <c r="A164" s="35"/>
      <c r="I164" s="75"/>
      <c r="J164" s="76"/>
      <c r="K164" s="36"/>
      <c r="M164" s="35"/>
    </row>
    <row r="165" spans="1:13" ht="12.75" customHeight="1" x14ac:dyDescent="0.2">
      <c r="A165" s="35"/>
      <c r="I165" s="75"/>
      <c r="J165" s="76"/>
      <c r="K165" s="36"/>
      <c r="M165" s="35"/>
    </row>
    <row r="166" spans="1:13" ht="12.75" customHeight="1" x14ac:dyDescent="0.2">
      <c r="A166" s="35"/>
      <c r="I166" s="75"/>
      <c r="J166" s="76"/>
      <c r="K166" s="36"/>
      <c r="M166" s="35"/>
    </row>
    <row r="167" spans="1:13" ht="12.75" customHeight="1" x14ac:dyDescent="0.2">
      <c r="A167" s="35"/>
      <c r="I167" s="75"/>
      <c r="J167" s="76"/>
      <c r="K167" s="36"/>
      <c r="M167" s="35"/>
    </row>
    <row r="168" spans="1:13" ht="12.75" customHeight="1" x14ac:dyDescent="0.2">
      <c r="A168" s="35"/>
      <c r="I168" s="75"/>
      <c r="J168" s="76"/>
      <c r="K168" s="36"/>
      <c r="M168" s="35"/>
    </row>
    <row r="169" spans="1:13" ht="12.75" customHeight="1" x14ac:dyDescent="0.2">
      <c r="A169" s="35"/>
      <c r="I169" s="75"/>
      <c r="J169" s="76"/>
      <c r="K169" s="36"/>
      <c r="M169" s="35"/>
    </row>
    <row r="170" spans="1:13" ht="12.75" customHeight="1" x14ac:dyDescent="0.2">
      <c r="A170" s="35"/>
      <c r="I170" s="75"/>
      <c r="J170" s="76"/>
      <c r="K170" s="36"/>
      <c r="M170" s="35"/>
    </row>
    <row r="171" spans="1:13" ht="12.75" customHeight="1" x14ac:dyDescent="0.2">
      <c r="A171" s="35"/>
      <c r="I171" s="75"/>
      <c r="J171" s="76"/>
      <c r="K171" s="36"/>
      <c r="M171" s="35"/>
    </row>
    <row r="172" spans="1:13" ht="12.75" customHeight="1" x14ac:dyDescent="0.2">
      <c r="A172" s="35"/>
      <c r="I172" s="75"/>
      <c r="J172" s="76"/>
      <c r="K172" s="36"/>
      <c r="M172" s="35"/>
    </row>
    <row r="173" spans="1:13" ht="12.75" customHeight="1" x14ac:dyDescent="0.2">
      <c r="A173" s="35"/>
      <c r="I173" s="75"/>
      <c r="J173" s="76"/>
      <c r="K173" s="36"/>
      <c r="M173" s="35"/>
    </row>
    <row r="174" spans="1:13" ht="12.75" customHeight="1" x14ac:dyDescent="0.2">
      <c r="A174" s="35"/>
      <c r="I174" s="75"/>
      <c r="J174" s="76"/>
      <c r="K174" s="36"/>
      <c r="M174" s="35"/>
    </row>
    <row r="175" spans="1:13" ht="12.75" customHeight="1" x14ac:dyDescent="0.2">
      <c r="A175" s="35"/>
      <c r="I175" s="75"/>
      <c r="J175" s="76"/>
      <c r="K175" s="36"/>
      <c r="M175" s="35"/>
    </row>
    <row r="176" spans="1:13" ht="12.75" customHeight="1" x14ac:dyDescent="0.2">
      <c r="A176" s="35"/>
      <c r="I176" s="75"/>
      <c r="J176" s="76"/>
      <c r="K176" s="36"/>
      <c r="M176" s="35"/>
    </row>
    <row r="177" spans="1:13" ht="12.75" customHeight="1" x14ac:dyDescent="0.2">
      <c r="A177" s="35"/>
      <c r="I177" s="75"/>
      <c r="J177" s="76"/>
      <c r="K177" s="36"/>
      <c r="M177" s="35"/>
    </row>
    <row r="178" spans="1:13" ht="12.75" customHeight="1" x14ac:dyDescent="0.2">
      <c r="A178" s="35"/>
      <c r="I178" s="75"/>
      <c r="J178" s="76"/>
      <c r="K178" s="36"/>
      <c r="M178" s="35"/>
    </row>
    <row r="179" spans="1:13" ht="12.75" customHeight="1" x14ac:dyDescent="0.2">
      <c r="A179" s="35"/>
      <c r="I179" s="75"/>
      <c r="J179" s="76"/>
      <c r="K179" s="36"/>
      <c r="M179" s="35"/>
    </row>
    <row r="180" spans="1:13" ht="12.75" customHeight="1" x14ac:dyDescent="0.2">
      <c r="A180" s="35"/>
      <c r="I180" s="75"/>
      <c r="J180" s="76"/>
      <c r="K180" s="36"/>
      <c r="M180" s="35"/>
    </row>
    <row r="181" spans="1:13" ht="12.75" customHeight="1" x14ac:dyDescent="0.2">
      <c r="A181" s="35"/>
      <c r="I181" s="75"/>
      <c r="J181" s="76"/>
      <c r="K181" s="36"/>
      <c r="M181" s="35"/>
    </row>
    <row r="182" spans="1:13" ht="12.75" customHeight="1" x14ac:dyDescent="0.2">
      <c r="A182" s="35"/>
      <c r="I182" s="75"/>
      <c r="J182" s="76"/>
      <c r="K182" s="36"/>
      <c r="M182" s="35"/>
    </row>
    <row r="183" spans="1:13" ht="12.75" customHeight="1" x14ac:dyDescent="0.2">
      <c r="A183" s="35"/>
      <c r="I183" s="75"/>
      <c r="J183" s="76"/>
      <c r="K183" s="36"/>
      <c r="M183" s="35"/>
    </row>
    <row r="184" spans="1:13" ht="12.75" customHeight="1" x14ac:dyDescent="0.2">
      <c r="A184" s="35"/>
      <c r="I184" s="75"/>
      <c r="J184" s="76"/>
      <c r="K184" s="36"/>
      <c r="M184" s="35"/>
    </row>
    <row r="185" spans="1:13" ht="12.75" customHeight="1" x14ac:dyDescent="0.2">
      <c r="A185" s="35"/>
      <c r="I185" s="75"/>
      <c r="J185" s="76"/>
      <c r="K185" s="36"/>
      <c r="M185" s="35"/>
    </row>
    <row r="186" spans="1:13" ht="12.75" customHeight="1" x14ac:dyDescent="0.2">
      <c r="A186" s="35"/>
      <c r="I186" s="75"/>
      <c r="J186" s="76"/>
      <c r="K186" s="36"/>
      <c r="M186" s="35"/>
    </row>
    <row r="187" spans="1:13" ht="12.75" customHeight="1" x14ac:dyDescent="0.2">
      <c r="A187" s="35"/>
      <c r="I187" s="75"/>
      <c r="J187" s="76"/>
      <c r="K187" s="36"/>
      <c r="M187" s="35"/>
    </row>
    <row r="188" spans="1:13" ht="12.75" customHeight="1" x14ac:dyDescent="0.2">
      <c r="A188" s="35"/>
      <c r="I188" s="75"/>
      <c r="J188" s="76"/>
      <c r="K188" s="36"/>
      <c r="M188" s="35"/>
    </row>
    <row r="189" spans="1:13" ht="12.75" customHeight="1" x14ac:dyDescent="0.2">
      <c r="A189" s="35"/>
      <c r="I189" s="75"/>
      <c r="J189" s="76"/>
      <c r="K189" s="36"/>
      <c r="M189" s="35"/>
    </row>
    <row r="190" spans="1:13" ht="12.75" customHeight="1" x14ac:dyDescent="0.2">
      <c r="A190" s="35"/>
      <c r="I190" s="75"/>
      <c r="J190" s="76"/>
      <c r="K190" s="36"/>
      <c r="M190" s="35"/>
    </row>
    <row r="191" spans="1:13" ht="12.75" customHeight="1" x14ac:dyDescent="0.2">
      <c r="A191" s="35"/>
      <c r="I191" s="75"/>
      <c r="J191" s="76"/>
      <c r="K191" s="36"/>
      <c r="M191" s="35"/>
    </row>
    <row r="192" spans="1:13" ht="12.75" customHeight="1" x14ac:dyDescent="0.2">
      <c r="A192" s="35"/>
      <c r="I192" s="75"/>
      <c r="J192" s="76"/>
      <c r="K192" s="36"/>
      <c r="M192" s="35"/>
    </row>
    <row r="193" spans="1:13" ht="12.75" customHeight="1" x14ac:dyDescent="0.2">
      <c r="A193" s="35"/>
      <c r="I193" s="75"/>
      <c r="J193" s="76"/>
      <c r="K193" s="36"/>
      <c r="M193" s="35"/>
    </row>
    <row r="194" spans="1:13" ht="12.75" customHeight="1" x14ac:dyDescent="0.2">
      <c r="A194" s="35"/>
      <c r="I194" s="75"/>
      <c r="J194" s="76"/>
      <c r="K194" s="36"/>
      <c r="M194" s="35"/>
    </row>
    <row r="195" spans="1:13" ht="12.75" customHeight="1" x14ac:dyDescent="0.2">
      <c r="A195" s="35"/>
      <c r="I195" s="75"/>
      <c r="J195" s="76"/>
      <c r="K195" s="36"/>
      <c r="M195" s="35"/>
    </row>
    <row r="196" spans="1:13" ht="12.75" customHeight="1" x14ac:dyDescent="0.2">
      <c r="A196" s="35"/>
      <c r="I196" s="75"/>
      <c r="J196" s="76"/>
      <c r="K196" s="36"/>
      <c r="M196" s="35"/>
    </row>
    <row r="197" spans="1:13" ht="12.75" customHeight="1" x14ac:dyDescent="0.2">
      <c r="A197" s="35"/>
      <c r="I197" s="75"/>
      <c r="J197" s="76"/>
      <c r="K197" s="36"/>
      <c r="M197" s="35"/>
    </row>
    <row r="198" spans="1:13" ht="12.75" customHeight="1" x14ac:dyDescent="0.2">
      <c r="A198" s="35"/>
      <c r="I198" s="75"/>
      <c r="J198" s="76"/>
      <c r="K198" s="36"/>
      <c r="M198" s="35"/>
    </row>
    <row r="199" spans="1:13" ht="12.75" customHeight="1" x14ac:dyDescent="0.2">
      <c r="A199" s="35"/>
      <c r="I199" s="75"/>
      <c r="J199" s="76"/>
      <c r="K199" s="36"/>
      <c r="M199" s="35"/>
    </row>
    <row r="200" spans="1:13" ht="12.75" customHeight="1" x14ac:dyDescent="0.2">
      <c r="A200" s="35"/>
      <c r="I200" s="75"/>
      <c r="J200" s="76"/>
      <c r="K200" s="36"/>
      <c r="M200" s="35"/>
    </row>
    <row r="201" spans="1:13" ht="12.75" customHeight="1" x14ac:dyDescent="0.2">
      <c r="A201" s="35"/>
      <c r="I201" s="75"/>
      <c r="J201" s="76"/>
      <c r="K201" s="36"/>
      <c r="M201" s="35"/>
    </row>
    <row r="202" spans="1:13" ht="12.75" customHeight="1" x14ac:dyDescent="0.2">
      <c r="A202" s="35"/>
      <c r="I202" s="75"/>
      <c r="J202" s="76"/>
      <c r="K202" s="36"/>
      <c r="M202" s="35"/>
    </row>
    <row r="203" spans="1:13" ht="12.75" customHeight="1" x14ac:dyDescent="0.2">
      <c r="A203" s="35"/>
      <c r="I203" s="75"/>
      <c r="J203" s="76"/>
      <c r="K203" s="36"/>
      <c r="M203" s="35"/>
    </row>
    <row r="204" spans="1:13" ht="12.75" customHeight="1" x14ac:dyDescent="0.2">
      <c r="A204" s="35"/>
      <c r="I204" s="75"/>
      <c r="J204" s="76"/>
      <c r="K204" s="36"/>
      <c r="M204" s="35"/>
    </row>
    <row r="205" spans="1:13" ht="12.75" customHeight="1" x14ac:dyDescent="0.2">
      <c r="A205" s="35"/>
      <c r="I205" s="75"/>
      <c r="J205" s="76"/>
      <c r="K205" s="36"/>
      <c r="M205" s="35"/>
    </row>
    <row r="206" spans="1:13" ht="12.75" customHeight="1" x14ac:dyDescent="0.2">
      <c r="A206" s="35"/>
      <c r="I206" s="75"/>
      <c r="J206" s="76"/>
      <c r="K206" s="36"/>
      <c r="M206" s="35"/>
    </row>
    <row r="207" spans="1:13" ht="12.75" customHeight="1" x14ac:dyDescent="0.2">
      <c r="A207" s="35"/>
      <c r="I207" s="75"/>
      <c r="J207" s="76"/>
      <c r="K207" s="36"/>
      <c r="M207" s="35"/>
    </row>
    <row r="208" spans="1:13" ht="12.75" customHeight="1" x14ac:dyDescent="0.2">
      <c r="A208" s="35"/>
      <c r="I208" s="75"/>
      <c r="J208" s="76"/>
      <c r="K208" s="36"/>
      <c r="M208" s="35"/>
    </row>
    <row r="209" spans="1:13" ht="12.75" customHeight="1" x14ac:dyDescent="0.2">
      <c r="A209" s="35"/>
      <c r="I209" s="75"/>
      <c r="J209" s="76"/>
      <c r="K209" s="36"/>
      <c r="M209" s="35"/>
    </row>
    <row r="210" spans="1:13" ht="12.75" customHeight="1" x14ac:dyDescent="0.2">
      <c r="A210" s="35"/>
      <c r="I210" s="75"/>
      <c r="J210" s="76"/>
      <c r="K210" s="36"/>
      <c r="M210" s="35"/>
    </row>
    <row r="211" spans="1:13" ht="12.75" customHeight="1" x14ac:dyDescent="0.2">
      <c r="A211" s="35"/>
      <c r="I211" s="75"/>
      <c r="J211" s="76"/>
      <c r="K211" s="36"/>
      <c r="M211" s="35"/>
    </row>
    <row r="212" spans="1:13" ht="12.75" customHeight="1" x14ac:dyDescent="0.2">
      <c r="A212" s="35"/>
      <c r="I212" s="75"/>
      <c r="J212" s="76"/>
      <c r="K212" s="36"/>
      <c r="M212" s="35"/>
    </row>
    <row r="213" spans="1:13" ht="12.75" customHeight="1" x14ac:dyDescent="0.2">
      <c r="A213" s="35"/>
      <c r="I213" s="75"/>
      <c r="J213" s="76"/>
      <c r="K213" s="36"/>
      <c r="M213" s="35"/>
    </row>
    <row r="214" spans="1:13" ht="12.75" customHeight="1" x14ac:dyDescent="0.2">
      <c r="A214" s="35"/>
      <c r="I214" s="75"/>
      <c r="J214" s="76"/>
      <c r="K214" s="36"/>
      <c r="M214" s="35"/>
    </row>
    <row r="215" spans="1:13" ht="12.75" customHeight="1" x14ac:dyDescent="0.2">
      <c r="A215" s="35"/>
      <c r="I215" s="75"/>
      <c r="J215" s="76"/>
      <c r="K215" s="36"/>
      <c r="M215" s="35"/>
    </row>
    <row r="216" spans="1:13" ht="12.75" customHeight="1" x14ac:dyDescent="0.2">
      <c r="A216" s="35"/>
      <c r="I216" s="75"/>
      <c r="J216" s="76"/>
      <c r="K216" s="36"/>
      <c r="M216" s="35"/>
    </row>
    <row r="217" spans="1:13" ht="12.75" customHeight="1" x14ac:dyDescent="0.2">
      <c r="A217" s="35"/>
      <c r="I217" s="75"/>
      <c r="J217" s="76"/>
      <c r="K217" s="36"/>
      <c r="M217" s="35"/>
    </row>
    <row r="218" spans="1:13" ht="12.75" customHeight="1" x14ac:dyDescent="0.2">
      <c r="A218" s="35"/>
      <c r="I218" s="75"/>
      <c r="J218" s="76"/>
      <c r="K218" s="36"/>
      <c r="M218" s="35"/>
    </row>
    <row r="219" spans="1:13" ht="12.75" customHeight="1" x14ac:dyDescent="0.2">
      <c r="A219" s="35"/>
      <c r="I219" s="75"/>
      <c r="J219" s="76"/>
      <c r="K219" s="36"/>
      <c r="M219" s="35"/>
    </row>
    <row r="220" spans="1:13" ht="12.75" customHeight="1" x14ac:dyDescent="0.2">
      <c r="A220" s="35"/>
      <c r="I220" s="75"/>
      <c r="J220" s="76"/>
      <c r="K220" s="36"/>
      <c r="M220" s="35"/>
    </row>
    <row r="221" spans="1:13" ht="12.75" customHeight="1" x14ac:dyDescent="0.2">
      <c r="A221" s="35"/>
      <c r="I221" s="75"/>
      <c r="J221" s="76"/>
      <c r="K221" s="36"/>
      <c r="M221" s="35"/>
    </row>
    <row r="222" spans="1:13" ht="12.75" customHeight="1" x14ac:dyDescent="0.2">
      <c r="A222" s="35"/>
      <c r="I222" s="75"/>
      <c r="J222" s="76"/>
      <c r="K222" s="36"/>
      <c r="M222" s="35"/>
    </row>
    <row r="223" spans="1:13" ht="12.75" customHeight="1" x14ac:dyDescent="0.2">
      <c r="A223" s="35"/>
      <c r="I223" s="75"/>
      <c r="J223" s="76"/>
      <c r="K223" s="36"/>
      <c r="M223" s="35"/>
    </row>
    <row r="224" spans="1:13" ht="12.75" customHeight="1" x14ac:dyDescent="0.2">
      <c r="A224" s="35"/>
      <c r="I224" s="75"/>
      <c r="J224" s="76"/>
      <c r="K224" s="36"/>
      <c r="M224" s="35"/>
    </row>
    <row r="225" spans="1:13" ht="12.75" customHeight="1" x14ac:dyDescent="0.2">
      <c r="A225" s="35"/>
      <c r="I225" s="75"/>
      <c r="J225" s="76"/>
      <c r="K225" s="36"/>
      <c r="M225" s="35"/>
    </row>
    <row r="226" spans="1:13" ht="12.75" customHeight="1" x14ac:dyDescent="0.2">
      <c r="A226" s="35"/>
      <c r="I226" s="75"/>
      <c r="J226" s="76"/>
      <c r="K226" s="36"/>
      <c r="M226" s="35"/>
    </row>
    <row r="227" spans="1:13" ht="12.75" customHeight="1" x14ac:dyDescent="0.2">
      <c r="A227" s="35"/>
      <c r="I227" s="75"/>
      <c r="J227" s="76"/>
      <c r="K227" s="36"/>
      <c r="M227" s="35"/>
    </row>
    <row r="228" spans="1:13" ht="12.75" customHeight="1" x14ac:dyDescent="0.2">
      <c r="A228" s="35"/>
      <c r="I228" s="75"/>
      <c r="J228" s="76"/>
      <c r="K228" s="36"/>
      <c r="M228" s="35"/>
    </row>
    <row r="229" spans="1:13" ht="12.75" customHeight="1" x14ac:dyDescent="0.2">
      <c r="A229" s="35"/>
      <c r="I229" s="75"/>
      <c r="J229" s="76"/>
      <c r="K229" s="36"/>
      <c r="M229" s="35"/>
    </row>
    <row r="230" spans="1:13" ht="12.75" customHeight="1" x14ac:dyDescent="0.2">
      <c r="A230" s="35"/>
      <c r="I230" s="75"/>
      <c r="J230" s="76"/>
      <c r="K230" s="36"/>
      <c r="M230" s="35"/>
    </row>
    <row r="231" spans="1:13" ht="12.75" customHeight="1" x14ac:dyDescent="0.2">
      <c r="A231" s="35"/>
      <c r="I231" s="75"/>
      <c r="J231" s="76"/>
      <c r="K231" s="36"/>
      <c r="M231" s="35"/>
    </row>
    <row r="232" spans="1:13" ht="12.75" customHeight="1" x14ac:dyDescent="0.2">
      <c r="A232" s="35"/>
      <c r="I232" s="75"/>
      <c r="J232" s="76"/>
      <c r="K232" s="36"/>
      <c r="M232" s="35"/>
    </row>
    <row r="233" spans="1:13" ht="12.75" customHeight="1" x14ac:dyDescent="0.2">
      <c r="A233" s="35"/>
      <c r="I233" s="75"/>
      <c r="J233" s="76"/>
      <c r="K233" s="36"/>
      <c r="M233" s="35"/>
    </row>
    <row r="234" spans="1:13" ht="12.75" customHeight="1" x14ac:dyDescent="0.2">
      <c r="A234" s="35"/>
      <c r="I234" s="75"/>
      <c r="J234" s="76"/>
      <c r="K234" s="36"/>
      <c r="M234" s="35"/>
    </row>
    <row r="235" spans="1:13" ht="12.75" customHeight="1" x14ac:dyDescent="0.2">
      <c r="A235" s="35"/>
      <c r="I235" s="75"/>
      <c r="J235" s="76"/>
      <c r="K235" s="36"/>
      <c r="M235" s="35"/>
    </row>
    <row r="236" spans="1:13" ht="12.75" customHeight="1" x14ac:dyDescent="0.2">
      <c r="A236" s="35"/>
      <c r="I236" s="75"/>
      <c r="J236" s="76"/>
      <c r="K236" s="36"/>
      <c r="M236" s="35"/>
    </row>
    <row r="237" spans="1:13" ht="12.75" customHeight="1" x14ac:dyDescent="0.2">
      <c r="A237" s="35"/>
      <c r="I237" s="75"/>
      <c r="J237" s="76"/>
      <c r="K237" s="36"/>
      <c r="M237" s="35"/>
    </row>
    <row r="238" spans="1:13" ht="12.75" customHeight="1" x14ac:dyDescent="0.2">
      <c r="A238" s="35"/>
      <c r="I238" s="75"/>
      <c r="J238" s="76"/>
      <c r="K238" s="36"/>
      <c r="M238" s="35"/>
    </row>
    <row r="239" spans="1:13" ht="12.75" customHeight="1" x14ac:dyDescent="0.2">
      <c r="A239" s="35"/>
      <c r="I239" s="75"/>
      <c r="J239" s="76"/>
      <c r="K239" s="36"/>
      <c r="M239" s="35"/>
    </row>
    <row r="240" spans="1:13" ht="12.75" customHeight="1" x14ac:dyDescent="0.2">
      <c r="A240" s="35"/>
      <c r="I240" s="75"/>
      <c r="J240" s="76"/>
      <c r="K240" s="36"/>
      <c r="M240" s="35"/>
    </row>
    <row r="241" spans="1:13" ht="12.75" customHeight="1" x14ac:dyDescent="0.2">
      <c r="A241" s="35"/>
      <c r="I241" s="75"/>
      <c r="J241" s="76"/>
      <c r="K241" s="36"/>
      <c r="M241" s="35"/>
    </row>
    <row r="242" spans="1:13" ht="12.75" customHeight="1" x14ac:dyDescent="0.2">
      <c r="A242" s="35"/>
      <c r="I242" s="75"/>
      <c r="J242" s="76"/>
      <c r="K242" s="36"/>
      <c r="M242" s="35"/>
    </row>
    <row r="243" spans="1:13" ht="12.75" customHeight="1" x14ac:dyDescent="0.2">
      <c r="A243" s="35"/>
      <c r="I243" s="75"/>
      <c r="J243" s="76"/>
      <c r="K243" s="36"/>
      <c r="M243" s="35"/>
    </row>
    <row r="244" spans="1:13" ht="12.75" customHeight="1" x14ac:dyDescent="0.2">
      <c r="A244" s="35"/>
      <c r="I244" s="75"/>
      <c r="J244" s="76"/>
      <c r="K244" s="36"/>
      <c r="M244" s="35"/>
    </row>
    <row r="245" spans="1:13" ht="12.75" customHeight="1" x14ac:dyDescent="0.2">
      <c r="A245" s="35"/>
      <c r="I245" s="75"/>
      <c r="J245" s="76"/>
      <c r="K245" s="36"/>
      <c r="M245" s="35"/>
    </row>
    <row r="246" spans="1:13" ht="12.75" customHeight="1" x14ac:dyDescent="0.2">
      <c r="A246" s="35"/>
      <c r="I246" s="75"/>
      <c r="J246" s="76"/>
      <c r="K246" s="36"/>
      <c r="M246" s="35"/>
    </row>
    <row r="247" spans="1:13" ht="12.75" customHeight="1" x14ac:dyDescent="0.2">
      <c r="A247" s="35"/>
      <c r="I247" s="75"/>
      <c r="J247" s="76"/>
      <c r="K247" s="36"/>
      <c r="M247" s="35"/>
    </row>
    <row r="248" spans="1:13" ht="12.75" customHeight="1" x14ac:dyDescent="0.2">
      <c r="A248" s="35"/>
      <c r="I248" s="75"/>
      <c r="J248" s="76"/>
      <c r="K248" s="36"/>
      <c r="M248" s="35"/>
    </row>
    <row r="249" spans="1:13" ht="12.75" customHeight="1" x14ac:dyDescent="0.2">
      <c r="A249" s="35"/>
      <c r="I249" s="75"/>
      <c r="J249" s="76"/>
      <c r="K249" s="36"/>
      <c r="M249" s="35"/>
    </row>
    <row r="250" spans="1:13" ht="12.75" customHeight="1" x14ac:dyDescent="0.2">
      <c r="A250" s="35"/>
      <c r="I250" s="75"/>
      <c r="J250" s="76"/>
      <c r="K250" s="36"/>
      <c r="M250" s="35"/>
    </row>
    <row r="251" spans="1:13" ht="12.75" customHeight="1" x14ac:dyDescent="0.2">
      <c r="A251" s="35"/>
      <c r="I251" s="75"/>
      <c r="J251" s="76"/>
      <c r="K251" s="36"/>
      <c r="M251" s="35"/>
    </row>
    <row r="252" spans="1:13" ht="12.75" customHeight="1" x14ac:dyDescent="0.2">
      <c r="A252" s="35"/>
      <c r="I252" s="75"/>
      <c r="J252" s="76"/>
      <c r="K252" s="36"/>
      <c r="M252" s="35"/>
    </row>
    <row r="253" spans="1:13" ht="12.75" customHeight="1" x14ac:dyDescent="0.2">
      <c r="A253" s="35"/>
      <c r="I253" s="75"/>
      <c r="J253" s="76"/>
      <c r="K253" s="36"/>
      <c r="M253" s="35"/>
    </row>
    <row r="254" spans="1:13" ht="12.75" customHeight="1" x14ac:dyDescent="0.2">
      <c r="A254" s="35"/>
      <c r="I254" s="75"/>
      <c r="J254" s="76"/>
      <c r="K254" s="36"/>
      <c r="M254" s="35"/>
    </row>
    <row r="255" spans="1:13" ht="12.75" customHeight="1" x14ac:dyDescent="0.2">
      <c r="A255" s="35"/>
      <c r="I255" s="75"/>
      <c r="J255" s="76"/>
      <c r="K255" s="36"/>
      <c r="M255" s="35"/>
    </row>
    <row r="256" spans="1:13" ht="12.75" customHeight="1" x14ac:dyDescent="0.2">
      <c r="A256" s="35"/>
      <c r="I256" s="75"/>
      <c r="J256" s="76"/>
      <c r="K256" s="36"/>
      <c r="M256" s="35"/>
    </row>
    <row r="257" spans="1:13" ht="12.75" customHeight="1" x14ac:dyDescent="0.2">
      <c r="A257" s="35"/>
      <c r="I257" s="75"/>
      <c r="J257" s="76"/>
      <c r="K257" s="36"/>
      <c r="M257" s="35"/>
    </row>
    <row r="258" spans="1:13" ht="12.75" customHeight="1" x14ac:dyDescent="0.2">
      <c r="A258" s="35"/>
      <c r="I258" s="75"/>
      <c r="J258" s="76"/>
      <c r="K258" s="36"/>
      <c r="M258" s="35"/>
    </row>
    <row r="259" spans="1:13" ht="12.75" customHeight="1" x14ac:dyDescent="0.2">
      <c r="A259" s="35"/>
      <c r="I259" s="75"/>
      <c r="J259" s="76"/>
      <c r="K259" s="36"/>
      <c r="M259" s="35"/>
    </row>
    <row r="260" spans="1:13" ht="12.75" customHeight="1" x14ac:dyDescent="0.2">
      <c r="A260" s="35"/>
      <c r="I260" s="75"/>
      <c r="J260" s="76"/>
      <c r="K260" s="36"/>
      <c r="M260" s="35"/>
    </row>
    <row r="261" spans="1:13" ht="12.75" customHeight="1" x14ac:dyDescent="0.2">
      <c r="A261" s="35"/>
      <c r="I261" s="75"/>
      <c r="J261" s="76"/>
      <c r="K261" s="36"/>
      <c r="M261" s="35"/>
    </row>
    <row r="262" spans="1:13" ht="12.75" customHeight="1" x14ac:dyDescent="0.2">
      <c r="A262" s="35"/>
      <c r="I262" s="75"/>
      <c r="J262" s="76"/>
      <c r="K262" s="36"/>
      <c r="M262" s="35"/>
    </row>
    <row r="263" spans="1:13" ht="12.75" customHeight="1" x14ac:dyDescent="0.2">
      <c r="A263" s="35"/>
      <c r="I263" s="75"/>
      <c r="J263" s="76"/>
      <c r="K263" s="36"/>
      <c r="M263" s="35"/>
    </row>
    <row r="264" spans="1:13" ht="12.75" customHeight="1" x14ac:dyDescent="0.2">
      <c r="A264" s="35"/>
      <c r="I264" s="75"/>
      <c r="J264" s="76"/>
      <c r="K264" s="36"/>
      <c r="M264" s="35"/>
    </row>
    <row r="265" spans="1:13" ht="12.75" customHeight="1" x14ac:dyDescent="0.2">
      <c r="A265" s="35"/>
      <c r="I265" s="75"/>
      <c r="J265" s="76"/>
      <c r="K265" s="36"/>
      <c r="M265" s="35"/>
    </row>
    <row r="266" spans="1:13" ht="12.75" customHeight="1" x14ac:dyDescent="0.2">
      <c r="A266" s="35"/>
      <c r="I266" s="75"/>
      <c r="J266" s="76"/>
      <c r="K266" s="36"/>
      <c r="M266" s="35"/>
    </row>
    <row r="267" spans="1:13" ht="12.75" customHeight="1" x14ac:dyDescent="0.2">
      <c r="A267" s="35"/>
      <c r="I267" s="75"/>
      <c r="J267" s="76"/>
      <c r="K267" s="36"/>
      <c r="M267" s="35"/>
    </row>
    <row r="268" spans="1:13" ht="12.75" customHeight="1" x14ac:dyDescent="0.2">
      <c r="A268" s="35"/>
      <c r="I268" s="75"/>
      <c r="J268" s="76"/>
      <c r="K268" s="36"/>
      <c r="M268" s="35"/>
    </row>
    <row r="269" spans="1:13" ht="12.75" customHeight="1" x14ac:dyDescent="0.2">
      <c r="A269" s="35"/>
      <c r="I269" s="75"/>
      <c r="J269" s="76"/>
      <c r="K269" s="36"/>
      <c r="M269" s="35"/>
    </row>
    <row r="270" spans="1:13" ht="12.75" customHeight="1" x14ac:dyDescent="0.2">
      <c r="A270" s="35"/>
      <c r="I270" s="75"/>
      <c r="J270" s="76"/>
      <c r="K270" s="36"/>
      <c r="M270" s="35"/>
    </row>
    <row r="271" spans="1:13" ht="12.75" customHeight="1" x14ac:dyDescent="0.2">
      <c r="A271" s="35"/>
      <c r="I271" s="75"/>
      <c r="J271" s="76"/>
      <c r="K271" s="36"/>
      <c r="M271" s="35"/>
    </row>
    <row r="272" spans="1:13" ht="12.75" customHeight="1" x14ac:dyDescent="0.2">
      <c r="A272" s="35"/>
      <c r="I272" s="75"/>
      <c r="J272" s="76"/>
      <c r="K272" s="36"/>
      <c r="M272" s="35"/>
    </row>
    <row r="273" spans="1:13" ht="12.75" customHeight="1" x14ac:dyDescent="0.2">
      <c r="A273" s="35"/>
      <c r="I273" s="75"/>
      <c r="J273" s="76"/>
      <c r="K273" s="36"/>
      <c r="M273" s="35"/>
    </row>
    <row r="274" spans="1:13" ht="12.75" customHeight="1" x14ac:dyDescent="0.2">
      <c r="A274" s="35"/>
      <c r="I274" s="75"/>
      <c r="J274" s="76"/>
      <c r="K274" s="36"/>
      <c r="M274" s="35"/>
    </row>
    <row r="275" spans="1:13" ht="12.75" customHeight="1" x14ac:dyDescent="0.2">
      <c r="A275" s="35"/>
      <c r="I275" s="75"/>
      <c r="J275" s="76"/>
      <c r="K275" s="36"/>
      <c r="M275" s="35"/>
    </row>
    <row r="276" spans="1:13" ht="12.75" customHeight="1" x14ac:dyDescent="0.2">
      <c r="A276" s="35"/>
      <c r="I276" s="75"/>
      <c r="J276" s="76"/>
      <c r="K276" s="36"/>
      <c r="M276" s="35"/>
    </row>
    <row r="277" spans="1:13" ht="12.75" customHeight="1" x14ac:dyDescent="0.2">
      <c r="A277" s="35"/>
      <c r="I277" s="75"/>
      <c r="J277" s="76"/>
      <c r="K277" s="36"/>
      <c r="M277" s="35"/>
    </row>
    <row r="278" spans="1:13" ht="12.75" customHeight="1" x14ac:dyDescent="0.2">
      <c r="A278" s="35"/>
      <c r="I278" s="75"/>
      <c r="J278" s="76"/>
      <c r="K278" s="36"/>
      <c r="M278" s="35"/>
    </row>
    <row r="279" spans="1:13" ht="12.75" customHeight="1" x14ac:dyDescent="0.2">
      <c r="A279" s="35"/>
      <c r="I279" s="75"/>
      <c r="J279" s="76"/>
      <c r="K279" s="36"/>
      <c r="M279" s="35"/>
    </row>
    <row r="280" spans="1:13" ht="12.75" customHeight="1" x14ac:dyDescent="0.2">
      <c r="A280" s="35"/>
      <c r="I280" s="75"/>
      <c r="J280" s="76"/>
      <c r="K280" s="36"/>
      <c r="M280" s="35"/>
    </row>
    <row r="281" spans="1:13" ht="12.75" customHeight="1" x14ac:dyDescent="0.2">
      <c r="A281" s="35"/>
      <c r="I281" s="75"/>
      <c r="J281" s="76"/>
      <c r="K281" s="36"/>
      <c r="M281" s="35"/>
    </row>
    <row r="282" spans="1:13" ht="12.75" customHeight="1" x14ac:dyDescent="0.2">
      <c r="A282" s="35"/>
      <c r="I282" s="75"/>
      <c r="J282" s="76"/>
      <c r="K282" s="36"/>
      <c r="M282" s="35"/>
    </row>
    <row r="283" spans="1:13" ht="12.75" customHeight="1" x14ac:dyDescent="0.2">
      <c r="A283" s="35"/>
      <c r="I283" s="75"/>
      <c r="J283" s="76"/>
      <c r="K283" s="36"/>
      <c r="M283" s="35"/>
    </row>
    <row r="284" spans="1:13" ht="12.75" customHeight="1" x14ac:dyDescent="0.2">
      <c r="A284" s="35"/>
      <c r="I284" s="75"/>
      <c r="J284" s="76"/>
      <c r="K284" s="36"/>
      <c r="M284" s="35"/>
    </row>
    <row r="285" spans="1:13" ht="12.75" customHeight="1" x14ac:dyDescent="0.2">
      <c r="A285" s="35"/>
      <c r="I285" s="75"/>
      <c r="J285" s="76"/>
      <c r="K285" s="36"/>
      <c r="M285" s="35"/>
    </row>
    <row r="286" spans="1:13" ht="12.75" customHeight="1" x14ac:dyDescent="0.2">
      <c r="A286" s="35"/>
      <c r="I286" s="75"/>
      <c r="J286" s="76"/>
      <c r="K286" s="36"/>
      <c r="M286" s="35"/>
    </row>
    <row r="287" spans="1:13" ht="12.75" customHeight="1" x14ac:dyDescent="0.2">
      <c r="A287" s="35"/>
      <c r="I287" s="75"/>
      <c r="J287" s="76"/>
      <c r="K287" s="36"/>
      <c r="M287" s="35"/>
    </row>
    <row r="288" spans="1:13" ht="12.75" customHeight="1" x14ac:dyDescent="0.2">
      <c r="A288" s="35"/>
      <c r="I288" s="75"/>
      <c r="J288" s="76"/>
      <c r="K288" s="36"/>
      <c r="M288" s="35"/>
    </row>
    <row r="289" spans="1:13" ht="12.75" customHeight="1" x14ac:dyDescent="0.2">
      <c r="A289" s="35"/>
      <c r="I289" s="75"/>
      <c r="J289" s="76"/>
      <c r="K289" s="36"/>
      <c r="M289" s="35"/>
    </row>
    <row r="290" spans="1:13" ht="12.75" customHeight="1" x14ac:dyDescent="0.2">
      <c r="A290" s="35"/>
      <c r="I290" s="75"/>
      <c r="J290" s="76"/>
      <c r="K290" s="36"/>
      <c r="M290" s="35"/>
    </row>
    <row r="291" spans="1:13" ht="12.75" customHeight="1" x14ac:dyDescent="0.2">
      <c r="A291" s="35"/>
      <c r="I291" s="75"/>
      <c r="J291" s="76"/>
      <c r="K291" s="36"/>
      <c r="M291" s="35"/>
    </row>
    <row r="292" spans="1:13" ht="12.75" customHeight="1" x14ac:dyDescent="0.2">
      <c r="A292" s="35"/>
      <c r="I292" s="75"/>
      <c r="J292" s="76"/>
      <c r="K292" s="36"/>
      <c r="M292" s="35"/>
    </row>
    <row r="293" spans="1:13" ht="12.75" customHeight="1" x14ac:dyDescent="0.2">
      <c r="A293" s="35"/>
      <c r="I293" s="75"/>
      <c r="J293" s="76"/>
      <c r="K293" s="36"/>
      <c r="M293" s="35"/>
    </row>
    <row r="294" spans="1:13" ht="12.75" customHeight="1" x14ac:dyDescent="0.2">
      <c r="A294" s="35"/>
      <c r="I294" s="75"/>
      <c r="J294" s="76"/>
      <c r="K294" s="36"/>
      <c r="M294" s="35"/>
    </row>
    <row r="295" spans="1:13" ht="12.75" customHeight="1" x14ac:dyDescent="0.2">
      <c r="A295" s="35"/>
      <c r="I295" s="75"/>
      <c r="J295" s="76"/>
      <c r="K295" s="36"/>
      <c r="M295" s="35"/>
    </row>
    <row r="296" spans="1:13" ht="12.75" customHeight="1" x14ac:dyDescent="0.2">
      <c r="A296" s="35"/>
      <c r="I296" s="75"/>
      <c r="J296" s="76"/>
      <c r="K296" s="36"/>
      <c r="M296" s="35"/>
    </row>
    <row r="297" spans="1:13" ht="12.75" customHeight="1" x14ac:dyDescent="0.2">
      <c r="A297" s="35"/>
      <c r="I297" s="75"/>
      <c r="J297" s="76"/>
      <c r="K297" s="36"/>
      <c r="M297" s="35"/>
    </row>
    <row r="298" spans="1:13" ht="12.75" customHeight="1" x14ac:dyDescent="0.2">
      <c r="A298" s="35"/>
      <c r="I298" s="75"/>
      <c r="J298" s="76"/>
      <c r="K298" s="36"/>
      <c r="M298" s="35"/>
    </row>
    <row r="299" spans="1:13" ht="12.75" customHeight="1" x14ac:dyDescent="0.2">
      <c r="A299" s="35"/>
      <c r="I299" s="75"/>
      <c r="J299" s="76"/>
      <c r="K299" s="36"/>
      <c r="M299" s="35"/>
    </row>
    <row r="300" spans="1:13" ht="12.75" customHeight="1" x14ac:dyDescent="0.2">
      <c r="A300" s="35"/>
      <c r="I300" s="75"/>
      <c r="J300" s="76"/>
      <c r="K300" s="36"/>
      <c r="M300" s="35"/>
    </row>
    <row r="301" spans="1:13" ht="12.75" customHeight="1" x14ac:dyDescent="0.2">
      <c r="A301" s="35"/>
      <c r="I301" s="75"/>
      <c r="J301" s="76"/>
      <c r="K301" s="36"/>
      <c r="M301" s="35"/>
    </row>
    <row r="302" spans="1:13" ht="12.75" customHeight="1" x14ac:dyDescent="0.2">
      <c r="A302" s="35"/>
      <c r="I302" s="75"/>
      <c r="J302" s="76"/>
      <c r="K302" s="36"/>
      <c r="M302" s="35"/>
    </row>
    <row r="303" spans="1:13" ht="12.75" customHeight="1" x14ac:dyDescent="0.2">
      <c r="A303" s="35"/>
      <c r="I303" s="75"/>
      <c r="J303" s="76"/>
      <c r="K303" s="36"/>
      <c r="M303" s="35"/>
    </row>
    <row r="304" spans="1:13" ht="12.75" customHeight="1" x14ac:dyDescent="0.2">
      <c r="A304" s="35"/>
      <c r="I304" s="75"/>
      <c r="J304" s="76"/>
      <c r="K304" s="36"/>
      <c r="M304" s="35"/>
    </row>
    <row r="305" spans="1:13" ht="12.75" customHeight="1" x14ac:dyDescent="0.2">
      <c r="A305" s="35"/>
      <c r="I305" s="75"/>
      <c r="J305" s="76"/>
      <c r="K305" s="36"/>
      <c r="M305" s="35"/>
    </row>
    <row r="306" spans="1:13" ht="12.75" customHeight="1" x14ac:dyDescent="0.2">
      <c r="A306" s="35"/>
      <c r="I306" s="75"/>
      <c r="J306" s="76"/>
      <c r="K306" s="36"/>
      <c r="M306" s="35"/>
    </row>
    <row r="307" spans="1:13" ht="12.75" customHeight="1" x14ac:dyDescent="0.2">
      <c r="A307" s="35"/>
      <c r="I307" s="75"/>
      <c r="J307" s="76"/>
      <c r="K307" s="36"/>
      <c r="M307" s="35"/>
    </row>
    <row r="308" spans="1:13" ht="12.75" customHeight="1" x14ac:dyDescent="0.2">
      <c r="A308" s="35"/>
      <c r="I308" s="75"/>
      <c r="J308" s="76"/>
      <c r="K308" s="36"/>
      <c r="M308" s="35"/>
    </row>
    <row r="309" spans="1:13" ht="12.75" customHeight="1" x14ac:dyDescent="0.2">
      <c r="A309" s="35"/>
      <c r="I309" s="75"/>
      <c r="J309" s="76"/>
      <c r="K309" s="36"/>
      <c r="M309" s="35"/>
    </row>
    <row r="310" spans="1:13" ht="12.75" customHeight="1" x14ac:dyDescent="0.2">
      <c r="A310" s="35"/>
      <c r="I310" s="75"/>
      <c r="J310" s="76"/>
      <c r="K310" s="36"/>
      <c r="M310" s="35"/>
    </row>
    <row r="311" spans="1:13" ht="12.75" customHeight="1" x14ac:dyDescent="0.2">
      <c r="A311" s="35"/>
      <c r="I311" s="75"/>
      <c r="J311" s="76"/>
      <c r="K311" s="36"/>
      <c r="M311" s="35"/>
    </row>
    <row r="312" spans="1:13" ht="12.75" customHeight="1" x14ac:dyDescent="0.2">
      <c r="A312" s="35"/>
      <c r="I312" s="75"/>
      <c r="J312" s="76"/>
      <c r="K312" s="36"/>
      <c r="M312" s="35"/>
    </row>
    <row r="313" spans="1:13" ht="12.75" customHeight="1" x14ac:dyDescent="0.2">
      <c r="A313" s="35"/>
      <c r="I313" s="75"/>
      <c r="J313" s="76"/>
      <c r="K313" s="36"/>
      <c r="M313" s="35"/>
    </row>
    <row r="314" spans="1:13" ht="12.75" customHeight="1" x14ac:dyDescent="0.2">
      <c r="A314" s="35"/>
      <c r="I314" s="75"/>
      <c r="J314" s="76"/>
      <c r="K314" s="36"/>
      <c r="M314" s="35"/>
    </row>
    <row r="315" spans="1:13" ht="12.75" customHeight="1" x14ac:dyDescent="0.2">
      <c r="A315" s="35"/>
      <c r="I315" s="75"/>
      <c r="J315" s="76"/>
      <c r="K315" s="36"/>
      <c r="M315" s="35"/>
    </row>
    <row r="316" spans="1:13" ht="12.75" customHeight="1" x14ac:dyDescent="0.2">
      <c r="A316" s="35"/>
      <c r="I316" s="75"/>
      <c r="J316" s="76"/>
      <c r="K316" s="36"/>
      <c r="M316" s="35"/>
    </row>
    <row r="317" spans="1:13" ht="12.75" customHeight="1" x14ac:dyDescent="0.2">
      <c r="A317" s="35"/>
      <c r="I317" s="75"/>
      <c r="J317" s="76"/>
      <c r="K317" s="36"/>
      <c r="M317" s="35"/>
    </row>
    <row r="318" spans="1:13" ht="12.75" customHeight="1" x14ac:dyDescent="0.2">
      <c r="A318" s="35"/>
      <c r="I318" s="75"/>
      <c r="J318" s="76"/>
      <c r="K318" s="36"/>
      <c r="M318" s="35"/>
    </row>
    <row r="319" spans="1:13" ht="12.75" customHeight="1" x14ac:dyDescent="0.2">
      <c r="A319" s="35"/>
      <c r="I319" s="75"/>
      <c r="J319" s="76"/>
      <c r="K319" s="36"/>
      <c r="M319" s="35"/>
    </row>
    <row r="320" spans="1:13" ht="12.75" customHeight="1" x14ac:dyDescent="0.2">
      <c r="A320" s="35"/>
      <c r="I320" s="75"/>
      <c r="J320" s="76"/>
      <c r="K320" s="36"/>
      <c r="M320" s="35"/>
    </row>
    <row r="321" spans="1:13" ht="12.75" customHeight="1" x14ac:dyDescent="0.2">
      <c r="A321" s="35"/>
      <c r="I321" s="75"/>
      <c r="J321" s="76"/>
      <c r="K321" s="36"/>
      <c r="M321" s="35"/>
    </row>
    <row r="322" spans="1:13" ht="12.75" customHeight="1" x14ac:dyDescent="0.2">
      <c r="A322" s="35"/>
      <c r="I322" s="75"/>
      <c r="J322" s="76"/>
      <c r="K322" s="36"/>
      <c r="M322" s="35"/>
    </row>
    <row r="323" spans="1:13" ht="12.75" customHeight="1" x14ac:dyDescent="0.2">
      <c r="A323" s="35"/>
      <c r="I323" s="75"/>
      <c r="J323" s="76"/>
      <c r="K323" s="36"/>
      <c r="M323" s="35"/>
    </row>
    <row r="324" spans="1:13" ht="12.75" customHeight="1" x14ac:dyDescent="0.2">
      <c r="A324" s="35"/>
      <c r="I324" s="75"/>
      <c r="J324" s="76"/>
      <c r="K324" s="36"/>
      <c r="M324" s="35"/>
    </row>
    <row r="325" spans="1:13" ht="12.75" customHeight="1" x14ac:dyDescent="0.2">
      <c r="A325" s="35"/>
      <c r="I325" s="75"/>
      <c r="J325" s="76"/>
      <c r="K325" s="36"/>
      <c r="M325" s="35"/>
    </row>
    <row r="326" spans="1:13" ht="12.75" customHeight="1" x14ac:dyDescent="0.2">
      <c r="A326" s="35"/>
      <c r="I326" s="75"/>
      <c r="J326" s="76"/>
      <c r="K326" s="36"/>
      <c r="M326" s="35"/>
    </row>
    <row r="327" spans="1:13" ht="12.75" customHeight="1" x14ac:dyDescent="0.2">
      <c r="A327" s="35"/>
      <c r="I327" s="75"/>
      <c r="J327" s="76"/>
      <c r="K327" s="36"/>
      <c r="M327" s="35"/>
    </row>
    <row r="328" spans="1:13" ht="12.75" customHeight="1" x14ac:dyDescent="0.2">
      <c r="A328" s="35"/>
      <c r="I328" s="75"/>
      <c r="J328" s="76"/>
      <c r="K328" s="36"/>
      <c r="M328" s="35"/>
    </row>
    <row r="329" spans="1:13" ht="12.75" customHeight="1" x14ac:dyDescent="0.2">
      <c r="A329" s="35"/>
      <c r="I329" s="75"/>
      <c r="J329" s="76"/>
      <c r="K329" s="36"/>
      <c r="M329" s="35"/>
    </row>
    <row r="330" spans="1:13" ht="12.75" customHeight="1" x14ac:dyDescent="0.2">
      <c r="A330" s="35"/>
      <c r="I330" s="75"/>
      <c r="J330" s="76"/>
      <c r="K330" s="36"/>
      <c r="M330" s="35"/>
    </row>
    <row r="331" spans="1:13" ht="12.75" customHeight="1" x14ac:dyDescent="0.2">
      <c r="A331" s="35"/>
      <c r="I331" s="75"/>
      <c r="J331" s="76"/>
      <c r="K331" s="36"/>
      <c r="M331" s="35"/>
    </row>
    <row r="332" spans="1:13" ht="12.75" customHeight="1" x14ac:dyDescent="0.2">
      <c r="A332" s="35"/>
      <c r="I332" s="75"/>
      <c r="J332" s="76"/>
      <c r="K332" s="36"/>
      <c r="M332" s="35"/>
    </row>
    <row r="333" spans="1:13" ht="12.75" customHeight="1" x14ac:dyDescent="0.2">
      <c r="A333" s="35"/>
      <c r="I333" s="75"/>
      <c r="J333" s="76"/>
      <c r="K333" s="36"/>
      <c r="M333" s="35"/>
    </row>
    <row r="334" spans="1:13" ht="12.75" customHeight="1" x14ac:dyDescent="0.2">
      <c r="A334" s="35"/>
      <c r="I334" s="75"/>
      <c r="J334" s="76"/>
      <c r="K334" s="36"/>
      <c r="M334" s="35"/>
    </row>
    <row r="335" spans="1:13" ht="12.75" customHeight="1" x14ac:dyDescent="0.2">
      <c r="A335" s="35"/>
      <c r="I335" s="75"/>
      <c r="J335" s="76"/>
      <c r="K335" s="36"/>
      <c r="M335" s="35"/>
    </row>
    <row r="336" spans="1:13" ht="12.75" customHeight="1" x14ac:dyDescent="0.2">
      <c r="A336" s="35"/>
      <c r="I336" s="75"/>
      <c r="J336" s="76"/>
      <c r="K336" s="36"/>
      <c r="M336" s="35"/>
    </row>
    <row r="337" spans="1:13" ht="12.75" customHeight="1" x14ac:dyDescent="0.2">
      <c r="A337" s="35"/>
      <c r="I337" s="75"/>
      <c r="J337" s="76"/>
      <c r="K337" s="36"/>
      <c r="M337" s="35"/>
    </row>
    <row r="338" spans="1:13" ht="12.75" customHeight="1" x14ac:dyDescent="0.2">
      <c r="A338" s="35"/>
      <c r="I338" s="75"/>
      <c r="J338" s="76"/>
      <c r="K338" s="36"/>
      <c r="M338" s="35"/>
    </row>
    <row r="339" spans="1:13" ht="12.75" customHeight="1" x14ac:dyDescent="0.2">
      <c r="A339" s="35"/>
      <c r="I339" s="75"/>
      <c r="J339" s="76"/>
      <c r="K339" s="36"/>
      <c r="M339" s="35"/>
    </row>
    <row r="340" spans="1:13" ht="12.75" customHeight="1" x14ac:dyDescent="0.2">
      <c r="A340" s="35"/>
      <c r="I340" s="75"/>
      <c r="J340" s="76"/>
      <c r="K340" s="36"/>
      <c r="M340" s="35"/>
    </row>
    <row r="341" spans="1:13" ht="12.75" customHeight="1" x14ac:dyDescent="0.2">
      <c r="A341" s="35"/>
      <c r="I341" s="75"/>
      <c r="J341" s="76"/>
      <c r="K341" s="36"/>
      <c r="M341" s="35"/>
    </row>
    <row r="342" spans="1:13" ht="12.75" customHeight="1" x14ac:dyDescent="0.2">
      <c r="A342" s="35"/>
      <c r="I342" s="75"/>
      <c r="J342" s="76"/>
      <c r="K342" s="36"/>
      <c r="M342" s="35"/>
    </row>
    <row r="343" spans="1:13" ht="12.75" customHeight="1" x14ac:dyDescent="0.2">
      <c r="A343" s="35"/>
      <c r="I343" s="75"/>
      <c r="J343" s="76"/>
      <c r="K343" s="36"/>
      <c r="M343" s="35"/>
    </row>
    <row r="344" spans="1:13" ht="12.75" customHeight="1" x14ac:dyDescent="0.2">
      <c r="A344" s="35"/>
      <c r="I344" s="75"/>
      <c r="J344" s="76"/>
      <c r="K344" s="36"/>
      <c r="M344" s="35"/>
    </row>
    <row r="345" spans="1:13" ht="12.75" customHeight="1" x14ac:dyDescent="0.2">
      <c r="A345" s="35"/>
      <c r="I345" s="75"/>
      <c r="J345" s="76"/>
      <c r="K345" s="36"/>
      <c r="M345" s="35"/>
    </row>
    <row r="346" spans="1:13" ht="12.75" customHeight="1" x14ac:dyDescent="0.2">
      <c r="A346" s="35"/>
      <c r="I346" s="75"/>
      <c r="J346" s="76"/>
      <c r="K346" s="36"/>
      <c r="M346" s="35"/>
    </row>
    <row r="347" spans="1:13" ht="12.75" customHeight="1" x14ac:dyDescent="0.2">
      <c r="A347" s="35"/>
      <c r="I347" s="75"/>
      <c r="J347" s="76"/>
      <c r="K347" s="36"/>
      <c r="M347" s="35"/>
    </row>
    <row r="348" spans="1:13" ht="12.75" customHeight="1" x14ac:dyDescent="0.2">
      <c r="A348" s="35"/>
      <c r="I348" s="75"/>
      <c r="J348" s="76"/>
      <c r="K348" s="36"/>
      <c r="M348" s="35"/>
    </row>
    <row r="349" spans="1:13" ht="12.75" customHeight="1" x14ac:dyDescent="0.2">
      <c r="A349" s="35"/>
      <c r="I349" s="75"/>
      <c r="J349" s="76"/>
      <c r="K349" s="36"/>
      <c r="M349" s="35"/>
    </row>
    <row r="350" spans="1:13" ht="12.75" customHeight="1" x14ac:dyDescent="0.2">
      <c r="A350" s="35"/>
      <c r="I350" s="75"/>
      <c r="J350" s="76"/>
      <c r="K350" s="36"/>
      <c r="M350" s="35"/>
    </row>
    <row r="351" spans="1:13" ht="12.75" customHeight="1" x14ac:dyDescent="0.2">
      <c r="A351" s="35"/>
      <c r="I351" s="75"/>
      <c r="J351" s="76"/>
      <c r="K351" s="36"/>
      <c r="M351" s="35"/>
    </row>
    <row r="352" spans="1:13" ht="12.75" customHeight="1" x14ac:dyDescent="0.2">
      <c r="A352" s="35"/>
      <c r="I352" s="75"/>
      <c r="J352" s="76"/>
      <c r="K352" s="36"/>
      <c r="M352" s="35"/>
    </row>
    <row r="353" spans="1:13" ht="12.75" customHeight="1" x14ac:dyDescent="0.2">
      <c r="A353" s="35"/>
      <c r="I353" s="75"/>
      <c r="J353" s="76"/>
      <c r="K353" s="36"/>
      <c r="M353" s="35"/>
    </row>
    <row r="354" spans="1:13" ht="12.75" customHeight="1" x14ac:dyDescent="0.2">
      <c r="A354" s="35"/>
      <c r="I354" s="75"/>
      <c r="J354" s="76"/>
      <c r="K354" s="36"/>
      <c r="M354" s="35"/>
    </row>
    <row r="355" spans="1:13" ht="12.75" customHeight="1" x14ac:dyDescent="0.2">
      <c r="A355" s="35"/>
      <c r="I355" s="75"/>
      <c r="J355" s="76"/>
      <c r="K355" s="36"/>
      <c r="M355" s="35"/>
    </row>
    <row r="356" spans="1:13" ht="12.75" customHeight="1" x14ac:dyDescent="0.2">
      <c r="A356" s="35"/>
      <c r="I356" s="75"/>
      <c r="J356" s="76"/>
      <c r="K356" s="36"/>
      <c r="M356" s="35"/>
    </row>
    <row r="357" spans="1:13" ht="12.75" customHeight="1" x14ac:dyDescent="0.2">
      <c r="A357" s="35"/>
      <c r="I357" s="75"/>
      <c r="J357" s="76"/>
      <c r="K357" s="36"/>
      <c r="M357" s="35"/>
    </row>
    <row r="358" spans="1:13" ht="12.75" customHeight="1" x14ac:dyDescent="0.2">
      <c r="A358" s="35"/>
      <c r="I358" s="75"/>
      <c r="J358" s="76"/>
      <c r="K358" s="36"/>
      <c r="M358" s="35"/>
    </row>
    <row r="359" spans="1:13" ht="12.75" customHeight="1" x14ac:dyDescent="0.2">
      <c r="A359" s="35"/>
      <c r="I359" s="75"/>
      <c r="J359" s="76"/>
      <c r="K359" s="36"/>
      <c r="M359" s="35"/>
    </row>
    <row r="360" spans="1:13" ht="12.75" customHeight="1" x14ac:dyDescent="0.2">
      <c r="A360" s="35"/>
      <c r="I360" s="75"/>
      <c r="J360" s="76"/>
      <c r="K360" s="36"/>
      <c r="M360" s="35"/>
    </row>
    <row r="361" spans="1:13" ht="12.75" customHeight="1" x14ac:dyDescent="0.2">
      <c r="A361" s="35"/>
      <c r="I361" s="75"/>
      <c r="J361" s="76"/>
      <c r="K361" s="36"/>
      <c r="M361" s="35"/>
    </row>
    <row r="362" spans="1:13" ht="12.75" customHeight="1" x14ac:dyDescent="0.2">
      <c r="A362" s="35"/>
      <c r="I362" s="75"/>
      <c r="J362" s="76"/>
      <c r="K362" s="36"/>
      <c r="M362" s="35"/>
    </row>
    <row r="363" spans="1:13" ht="12.75" customHeight="1" x14ac:dyDescent="0.2">
      <c r="A363" s="35"/>
      <c r="I363" s="75"/>
      <c r="J363" s="76"/>
      <c r="K363" s="36"/>
      <c r="M363" s="35"/>
    </row>
    <row r="364" spans="1:13" ht="12.75" customHeight="1" x14ac:dyDescent="0.2">
      <c r="A364" s="35"/>
      <c r="I364" s="75"/>
      <c r="J364" s="76"/>
      <c r="K364" s="36"/>
      <c r="M364" s="35"/>
    </row>
    <row r="365" spans="1:13" ht="12.75" customHeight="1" x14ac:dyDescent="0.2">
      <c r="A365" s="35"/>
      <c r="I365" s="75"/>
      <c r="J365" s="76"/>
      <c r="K365" s="36"/>
      <c r="M365" s="35"/>
    </row>
    <row r="366" spans="1:13" ht="12.75" customHeight="1" x14ac:dyDescent="0.2">
      <c r="A366" s="35"/>
      <c r="I366" s="75"/>
      <c r="J366" s="76"/>
      <c r="K366" s="36"/>
      <c r="M366" s="35"/>
    </row>
    <row r="367" spans="1:13" ht="12.75" customHeight="1" x14ac:dyDescent="0.2">
      <c r="A367" s="35"/>
      <c r="I367" s="75"/>
      <c r="J367" s="76"/>
      <c r="K367" s="36"/>
      <c r="M367" s="35"/>
    </row>
    <row r="368" spans="1:13" ht="12.75" customHeight="1" x14ac:dyDescent="0.2">
      <c r="A368" s="35"/>
      <c r="I368" s="75"/>
      <c r="J368" s="76"/>
      <c r="K368" s="36"/>
      <c r="M368" s="35"/>
    </row>
    <row r="369" spans="1:13" ht="12.75" customHeight="1" x14ac:dyDescent="0.2">
      <c r="A369" s="35"/>
      <c r="I369" s="75"/>
      <c r="J369" s="76"/>
      <c r="K369" s="36"/>
      <c r="M369" s="35"/>
    </row>
    <row r="370" spans="1:13" ht="12.75" customHeight="1" x14ac:dyDescent="0.2">
      <c r="A370" s="35"/>
      <c r="I370" s="75"/>
      <c r="J370" s="76"/>
      <c r="K370" s="36"/>
      <c r="M370" s="35"/>
    </row>
    <row r="371" spans="1:13" ht="12.75" customHeight="1" x14ac:dyDescent="0.2">
      <c r="A371" s="35"/>
      <c r="I371" s="75"/>
      <c r="J371" s="76"/>
      <c r="K371" s="36"/>
      <c r="M371" s="35"/>
    </row>
    <row r="372" spans="1:13" ht="12.75" customHeight="1" x14ac:dyDescent="0.2">
      <c r="A372" s="35"/>
      <c r="I372" s="75"/>
      <c r="J372" s="76"/>
      <c r="K372" s="36"/>
      <c r="M372" s="35"/>
    </row>
    <row r="373" spans="1:13" ht="12.75" customHeight="1" x14ac:dyDescent="0.2">
      <c r="A373" s="35"/>
      <c r="I373" s="75"/>
      <c r="J373" s="76"/>
      <c r="K373" s="36"/>
      <c r="M373" s="35"/>
    </row>
    <row r="374" spans="1:13" ht="12.75" customHeight="1" x14ac:dyDescent="0.2">
      <c r="A374" s="35"/>
      <c r="I374" s="75"/>
      <c r="J374" s="76"/>
      <c r="K374" s="36"/>
      <c r="M374" s="35"/>
    </row>
    <row r="375" spans="1:13" ht="12.75" customHeight="1" x14ac:dyDescent="0.2">
      <c r="A375" s="35"/>
      <c r="I375" s="75"/>
      <c r="J375" s="76"/>
      <c r="K375" s="36"/>
      <c r="M375" s="35"/>
    </row>
    <row r="376" spans="1:13" ht="12.75" customHeight="1" x14ac:dyDescent="0.2">
      <c r="A376" s="35"/>
      <c r="I376" s="75"/>
      <c r="J376" s="76"/>
      <c r="K376" s="36"/>
      <c r="M376" s="35"/>
    </row>
    <row r="377" spans="1:13" ht="12.75" customHeight="1" x14ac:dyDescent="0.2">
      <c r="A377" s="35"/>
      <c r="I377" s="75"/>
      <c r="J377" s="76"/>
      <c r="K377" s="36"/>
      <c r="M377" s="35"/>
    </row>
    <row r="378" spans="1:13" ht="12.75" customHeight="1" x14ac:dyDescent="0.2">
      <c r="A378" s="35"/>
      <c r="I378" s="75"/>
      <c r="J378" s="76"/>
      <c r="K378" s="36"/>
      <c r="M378" s="35"/>
    </row>
    <row r="379" spans="1:13" ht="12.75" customHeight="1" x14ac:dyDescent="0.2">
      <c r="A379" s="35"/>
      <c r="I379" s="75"/>
      <c r="J379" s="76"/>
      <c r="K379" s="36"/>
      <c r="M379" s="35"/>
    </row>
    <row r="380" spans="1:13" ht="12.75" customHeight="1" x14ac:dyDescent="0.2">
      <c r="A380" s="35"/>
      <c r="I380" s="75"/>
      <c r="J380" s="76"/>
      <c r="K380" s="36"/>
      <c r="M380" s="35"/>
    </row>
    <row r="381" spans="1:13" ht="12.75" customHeight="1" x14ac:dyDescent="0.2">
      <c r="A381" s="35"/>
      <c r="I381" s="75"/>
      <c r="J381" s="76"/>
      <c r="K381" s="36"/>
      <c r="M381" s="35"/>
    </row>
    <row r="382" spans="1:13" ht="12.75" customHeight="1" x14ac:dyDescent="0.2">
      <c r="A382" s="35"/>
      <c r="I382" s="75"/>
      <c r="J382" s="76"/>
      <c r="K382" s="36"/>
      <c r="M382" s="35"/>
    </row>
    <row r="383" spans="1:13" ht="12.75" customHeight="1" x14ac:dyDescent="0.2">
      <c r="A383" s="35"/>
      <c r="I383" s="75"/>
      <c r="J383" s="76"/>
      <c r="K383" s="36"/>
      <c r="M383" s="35"/>
    </row>
    <row r="384" spans="1:13" ht="12.75" customHeight="1" x14ac:dyDescent="0.2">
      <c r="A384" s="35"/>
      <c r="I384" s="75"/>
      <c r="J384" s="76"/>
      <c r="K384" s="36"/>
      <c r="M384" s="35"/>
    </row>
    <row r="385" spans="1:13" ht="12.75" customHeight="1" x14ac:dyDescent="0.2">
      <c r="A385" s="35"/>
      <c r="I385" s="75"/>
      <c r="J385" s="76"/>
      <c r="K385" s="36"/>
      <c r="M385" s="35"/>
    </row>
    <row r="386" spans="1:13" ht="12.75" customHeight="1" x14ac:dyDescent="0.2">
      <c r="A386" s="35"/>
      <c r="I386" s="75"/>
      <c r="J386" s="76"/>
      <c r="K386" s="36"/>
      <c r="M386" s="35"/>
    </row>
    <row r="387" spans="1:13" ht="12.75" customHeight="1" x14ac:dyDescent="0.2">
      <c r="A387" s="35"/>
      <c r="I387" s="75"/>
      <c r="J387" s="76"/>
      <c r="K387" s="36"/>
      <c r="M387" s="35"/>
    </row>
    <row r="388" spans="1:13" ht="12.75" customHeight="1" x14ac:dyDescent="0.2">
      <c r="A388" s="35"/>
      <c r="I388" s="75"/>
      <c r="J388" s="76"/>
      <c r="K388" s="36"/>
      <c r="M388" s="35"/>
    </row>
    <row r="389" spans="1:13" ht="12.75" customHeight="1" x14ac:dyDescent="0.2">
      <c r="A389" s="35"/>
      <c r="I389" s="75"/>
      <c r="J389" s="76"/>
      <c r="K389" s="36"/>
      <c r="M389" s="35"/>
    </row>
    <row r="390" spans="1:13" ht="12.75" customHeight="1" x14ac:dyDescent="0.2">
      <c r="A390" s="35"/>
      <c r="I390" s="75"/>
      <c r="J390" s="76"/>
      <c r="K390" s="36"/>
      <c r="M390" s="35"/>
    </row>
    <row r="391" spans="1:13" ht="12.75" customHeight="1" x14ac:dyDescent="0.2">
      <c r="A391" s="35"/>
      <c r="I391" s="75"/>
      <c r="J391" s="76"/>
      <c r="K391" s="36"/>
      <c r="M391" s="35"/>
    </row>
    <row r="392" spans="1:13" ht="12.75" customHeight="1" x14ac:dyDescent="0.2">
      <c r="A392" s="35"/>
      <c r="I392" s="75"/>
      <c r="J392" s="76"/>
      <c r="K392" s="36"/>
      <c r="M392" s="35"/>
    </row>
    <row r="393" spans="1:13" ht="12.75" customHeight="1" x14ac:dyDescent="0.2">
      <c r="A393" s="35"/>
      <c r="I393" s="75"/>
      <c r="J393" s="76"/>
      <c r="K393" s="36"/>
      <c r="M393" s="35"/>
    </row>
    <row r="394" spans="1:13" ht="12.75" customHeight="1" x14ac:dyDescent="0.2">
      <c r="A394" s="35"/>
      <c r="I394" s="75"/>
      <c r="J394" s="76"/>
      <c r="K394" s="36"/>
      <c r="M394" s="35"/>
    </row>
    <row r="395" spans="1:13" ht="12.75" customHeight="1" x14ac:dyDescent="0.2">
      <c r="A395" s="35"/>
      <c r="I395" s="75"/>
      <c r="J395" s="76"/>
      <c r="K395" s="36"/>
      <c r="M395" s="35"/>
    </row>
    <row r="396" spans="1:13" ht="12.75" customHeight="1" x14ac:dyDescent="0.2">
      <c r="A396" s="35"/>
      <c r="I396" s="75"/>
      <c r="J396" s="76"/>
      <c r="K396" s="36"/>
      <c r="M396" s="35"/>
    </row>
    <row r="397" spans="1:13" ht="12.75" customHeight="1" x14ac:dyDescent="0.2">
      <c r="A397" s="35"/>
      <c r="I397" s="75"/>
      <c r="J397" s="76"/>
      <c r="K397" s="36"/>
      <c r="M397" s="35"/>
    </row>
    <row r="398" spans="1:13" ht="12.75" customHeight="1" x14ac:dyDescent="0.2">
      <c r="A398" s="35"/>
      <c r="I398" s="75"/>
      <c r="J398" s="76"/>
      <c r="K398" s="36"/>
      <c r="M398" s="35"/>
    </row>
    <row r="399" spans="1:13" ht="12.75" customHeight="1" x14ac:dyDescent="0.2">
      <c r="A399" s="35"/>
      <c r="I399" s="75"/>
      <c r="J399" s="76"/>
      <c r="K399" s="36"/>
      <c r="M399" s="35"/>
    </row>
    <row r="400" spans="1:13" ht="12.75" customHeight="1" x14ac:dyDescent="0.2">
      <c r="A400" s="35"/>
      <c r="I400" s="75"/>
      <c r="J400" s="76"/>
      <c r="K400" s="36"/>
      <c r="M400" s="35"/>
    </row>
    <row r="401" spans="1:13" ht="12.75" customHeight="1" x14ac:dyDescent="0.2">
      <c r="A401" s="35"/>
      <c r="I401" s="75"/>
      <c r="J401" s="76"/>
      <c r="K401" s="36"/>
      <c r="M401" s="35"/>
    </row>
    <row r="402" spans="1:13" ht="12.75" customHeight="1" x14ac:dyDescent="0.2">
      <c r="A402" s="35"/>
      <c r="I402" s="75"/>
      <c r="J402" s="76"/>
      <c r="K402" s="36"/>
      <c r="M402" s="35"/>
    </row>
    <row r="403" spans="1:13" ht="12.75" customHeight="1" x14ac:dyDescent="0.2">
      <c r="A403" s="35"/>
      <c r="I403" s="75"/>
      <c r="J403" s="76"/>
      <c r="K403" s="36"/>
      <c r="M403" s="35"/>
    </row>
    <row r="404" spans="1:13" ht="12.75" customHeight="1" x14ac:dyDescent="0.2">
      <c r="A404" s="35"/>
      <c r="I404" s="75"/>
      <c r="J404" s="76"/>
      <c r="K404" s="36"/>
      <c r="M404" s="35"/>
    </row>
    <row r="405" spans="1:13" ht="12.75" customHeight="1" x14ac:dyDescent="0.2">
      <c r="A405" s="35"/>
      <c r="I405" s="75"/>
      <c r="J405" s="76"/>
      <c r="K405" s="36"/>
      <c r="M405" s="35"/>
    </row>
    <row r="406" spans="1:13" ht="12.75" customHeight="1" x14ac:dyDescent="0.2">
      <c r="A406" s="35"/>
      <c r="I406" s="75"/>
      <c r="J406" s="76"/>
      <c r="K406" s="36"/>
      <c r="M406" s="35"/>
    </row>
    <row r="407" spans="1:13" ht="12.75" customHeight="1" x14ac:dyDescent="0.2">
      <c r="A407" s="35"/>
      <c r="I407" s="75"/>
      <c r="J407" s="76"/>
      <c r="K407" s="36"/>
      <c r="M407" s="35"/>
    </row>
    <row r="408" spans="1:13" ht="12.75" customHeight="1" x14ac:dyDescent="0.2">
      <c r="A408" s="35"/>
      <c r="I408" s="75"/>
      <c r="J408" s="76"/>
      <c r="K408" s="36"/>
      <c r="M408" s="35"/>
    </row>
    <row r="409" spans="1:13" ht="12.75" customHeight="1" x14ac:dyDescent="0.2">
      <c r="A409" s="35"/>
      <c r="I409" s="75"/>
      <c r="J409" s="76"/>
      <c r="K409" s="36"/>
      <c r="M409" s="35"/>
    </row>
    <row r="410" spans="1:13" ht="12.75" customHeight="1" x14ac:dyDescent="0.2">
      <c r="A410" s="35"/>
      <c r="I410" s="75"/>
      <c r="J410" s="76"/>
      <c r="K410" s="36"/>
      <c r="M410" s="35"/>
    </row>
    <row r="411" spans="1:13" ht="12.75" customHeight="1" x14ac:dyDescent="0.2">
      <c r="A411" s="35"/>
      <c r="I411" s="75"/>
      <c r="J411" s="76"/>
      <c r="K411" s="36"/>
      <c r="M411" s="35"/>
    </row>
    <row r="412" spans="1:13" ht="12.75" customHeight="1" x14ac:dyDescent="0.2">
      <c r="A412" s="35"/>
      <c r="I412" s="75"/>
      <c r="J412" s="76"/>
      <c r="K412" s="36"/>
      <c r="M412" s="35"/>
    </row>
    <row r="413" spans="1:13" ht="12.75" customHeight="1" x14ac:dyDescent="0.2">
      <c r="A413" s="35"/>
      <c r="I413" s="75"/>
      <c r="J413" s="76"/>
      <c r="K413" s="36"/>
      <c r="M413" s="35"/>
    </row>
    <row r="414" spans="1:13" ht="12.75" customHeight="1" x14ac:dyDescent="0.2">
      <c r="A414" s="35"/>
      <c r="I414" s="75"/>
      <c r="J414" s="76"/>
      <c r="K414" s="36"/>
      <c r="M414" s="35"/>
    </row>
    <row r="415" spans="1:13" ht="12.75" customHeight="1" x14ac:dyDescent="0.2">
      <c r="A415" s="35"/>
      <c r="I415" s="75"/>
      <c r="J415" s="76"/>
      <c r="K415" s="36"/>
      <c r="M415" s="35"/>
    </row>
    <row r="416" spans="1:13" ht="12.75" customHeight="1" x14ac:dyDescent="0.2">
      <c r="A416" s="35"/>
      <c r="I416" s="75"/>
      <c r="J416" s="76"/>
      <c r="K416" s="36"/>
      <c r="M416" s="35"/>
    </row>
    <row r="417" spans="1:13" ht="12.75" customHeight="1" x14ac:dyDescent="0.2">
      <c r="A417" s="35"/>
      <c r="I417" s="75"/>
      <c r="J417" s="76"/>
      <c r="K417" s="36"/>
      <c r="M417" s="35"/>
    </row>
    <row r="418" spans="1:13" ht="12.75" customHeight="1" x14ac:dyDescent="0.2">
      <c r="A418" s="35"/>
      <c r="I418" s="75"/>
      <c r="J418" s="76"/>
      <c r="K418" s="36"/>
      <c r="M418" s="35"/>
    </row>
    <row r="419" spans="1:13" ht="12.75" customHeight="1" x14ac:dyDescent="0.2">
      <c r="A419" s="35"/>
      <c r="I419" s="75"/>
      <c r="J419" s="76"/>
      <c r="K419" s="36"/>
      <c r="M419" s="35"/>
    </row>
    <row r="420" spans="1:13" ht="12.75" customHeight="1" x14ac:dyDescent="0.2">
      <c r="A420" s="35"/>
      <c r="I420" s="75"/>
      <c r="J420" s="76"/>
      <c r="K420" s="36"/>
      <c r="M420" s="35"/>
    </row>
    <row r="421" spans="1:13" ht="12.75" customHeight="1" x14ac:dyDescent="0.2">
      <c r="A421" s="35"/>
      <c r="I421" s="75"/>
      <c r="J421" s="76"/>
      <c r="K421" s="36"/>
      <c r="M421" s="35"/>
    </row>
    <row r="422" spans="1:13" ht="12.75" customHeight="1" x14ac:dyDescent="0.2">
      <c r="A422" s="35"/>
      <c r="I422" s="75"/>
      <c r="J422" s="76"/>
      <c r="K422" s="36"/>
      <c r="M422" s="35"/>
    </row>
    <row r="423" spans="1:13" ht="12.75" customHeight="1" x14ac:dyDescent="0.2">
      <c r="A423" s="35"/>
      <c r="I423" s="75"/>
      <c r="J423" s="76"/>
      <c r="K423" s="36"/>
      <c r="M423" s="35"/>
    </row>
    <row r="424" spans="1:13" ht="12.75" customHeight="1" x14ac:dyDescent="0.2">
      <c r="A424" s="35"/>
      <c r="I424" s="75"/>
      <c r="J424" s="76"/>
      <c r="K424" s="36"/>
      <c r="M424" s="35"/>
    </row>
    <row r="425" spans="1:13" ht="12.75" customHeight="1" x14ac:dyDescent="0.2">
      <c r="A425" s="35"/>
      <c r="I425" s="75"/>
      <c r="J425" s="76"/>
      <c r="K425" s="36"/>
      <c r="M425" s="35"/>
    </row>
    <row r="426" spans="1:13" ht="12.75" customHeight="1" x14ac:dyDescent="0.2">
      <c r="A426" s="35"/>
      <c r="I426" s="75"/>
      <c r="J426" s="76"/>
      <c r="K426" s="36"/>
      <c r="M426" s="35"/>
    </row>
    <row r="427" spans="1:13" ht="12.75" customHeight="1" x14ac:dyDescent="0.2">
      <c r="A427" s="35"/>
      <c r="I427" s="75"/>
      <c r="J427" s="76"/>
      <c r="K427" s="36"/>
      <c r="M427" s="35"/>
    </row>
    <row r="428" spans="1:13" ht="12.75" customHeight="1" x14ac:dyDescent="0.2">
      <c r="A428" s="35"/>
      <c r="I428" s="75"/>
      <c r="J428" s="76"/>
      <c r="K428" s="36"/>
      <c r="M428" s="35"/>
    </row>
    <row r="429" spans="1:13" ht="12.75" customHeight="1" x14ac:dyDescent="0.2">
      <c r="A429" s="35"/>
      <c r="I429" s="75"/>
      <c r="J429" s="76"/>
      <c r="K429" s="36"/>
      <c r="M429" s="35"/>
    </row>
    <row r="430" spans="1:13" ht="12.75" customHeight="1" x14ac:dyDescent="0.2">
      <c r="A430" s="35"/>
      <c r="I430" s="75"/>
      <c r="J430" s="76"/>
      <c r="K430" s="36"/>
      <c r="M430" s="35"/>
    </row>
    <row r="431" spans="1:13" ht="12.75" customHeight="1" x14ac:dyDescent="0.2">
      <c r="A431" s="35"/>
      <c r="I431" s="75"/>
      <c r="J431" s="76"/>
      <c r="K431" s="36"/>
      <c r="M431" s="35"/>
    </row>
    <row r="432" spans="1:13" ht="12.75" customHeight="1" x14ac:dyDescent="0.2">
      <c r="A432" s="35"/>
      <c r="I432" s="75"/>
      <c r="J432" s="76"/>
      <c r="K432" s="36"/>
      <c r="M432" s="35"/>
    </row>
    <row r="433" spans="1:13" ht="12.75" customHeight="1" x14ac:dyDescent="0.2">
      <c r="A433" s="35"/>
      <c r="I433" s="75"/>
      <c r="J433" s="76"/>
      <c r="K433" s="36"/>
      <c r="M433" s="35"/>
    </row>
    <row r="434" spans="1:13" ht="12.75" customHeight="1" x14ac:dyDescent="0.2">
      <c r="A434" s="35"/>
      <c r="I434" s="75"/>
      <c r="J434" s="76"/>
      <c r="K434" s="36"/>
      <c r="M434" s="35"/>
    </row>
    <row r="435" spans="1:13" ht="12.75" customHeight="1" x14ac:dyDescent="0.2">
      <c r="A435" s="35"/>
      <c r="I435" s="75"/>
      <c r="J435" s="76"/>
      <c r="K435" s="36"/>
      <c r="M435" s="35"/>
    </row>
    <row r="436" spans="1:13" ht="12.75" customHeight="1" x14ac:dyDescent="0.2">
      <c r="A436" s="35"/>
      <c r="I436" s="75"/>
      <c r="J436" s="76"/>
      <c r="K436" s="36"/>
      <c r="M436" s="35"/>
    </row>
    <row r="437" spans="1:13" ht="12.75" customHeight="1" x14ac:dyDescent="0.2">
      <c r="A437" s="35"/>
      <c r="I437" s="75"/>
      <c r="J437" s="76"/>
      <c r="K437" s="36"/>
      <c r="M437" s="35"/>
    </row>
    <row r="438" spans="1:13" ht="12.75" customHeight="1" x14ac:dyDescent="0.2">
      <c r="A438" s="35"/>
      <c r="I438" s="75"/>
      <c r="J438" s="76"/>
      <c r="K438" s="36"/>
      <c r="M438" s="35"/>
    </row>
    <row r="439" spans="1:13" ht="12.75" customHeight="1" x14ac:dyDescent="0.2">
      <c r="A439" s="35"/>
      <c r="I439" s="75"/>
      <c r="J439" s="76"/>
      <c r="K439" s="36"/>
      <c r="M439" s="35"/>
    </row>
    <row r="440" spans="1:13" ht="12.75" customHeight="1" x14ac:dyDescent="0.2">
      <c r="A440" s="35"/>
      <c r="I440" s="75"/>
      <c r="J440" s="76"/>
      <c r="K440" s="36"/>
      <c r="M440" s="35"/>
    </row>
    <row r="441" spans="1:13" ht="12.75" customHeight="1" x14ac:dyDescent="0.2">
      <c r="A441" s="35"/>
      <c r="I441" s="75"/>
      <c r="J441" s="76"/>
      <c r="K441" s="36"/>
      <c r="M441" s="35"/>
    </row>
    <row r="442" spans="1:13" ht="12.75" customHeight="1" x14ac:dyDescent="0.2">
      <c r="A442" s="35"/>
      <c r="I442" s="75"/>
      <c r="J442" s="76"/>
      <c r="K442" s="36"/>
      <c r="M442" s="35"/>
    </row>
    <row r="443" spans="1:13" ht="12.75" customHeight="1" x14ac:dyDescent="0.2">
      <c r="A443" s="35"/>
      <c r="I443" s="75"/>
      <c r="J443" s="76"/>
      <c r="K443" s="36"/>
      <c r="M443" s="35"/>
    </row>
    <row r="444" spans="1:13" ht="12.75" customHeight="1" x14ac:dyDescent="0.2">
      <c r="A444" s="35"/>
      <c r="I444" s="75"/>
      <c r="J444" s="76"/>
      <c r="K444" s="36"/>
      <c r="M444" s="35"/>
    </row>
    <row r="445" spans="1:13" ht="12.75" customHeight="1" x14ac:dyDescent="0.2">
      <c r="A445" s="35"/>
      <c r="I445" s="75"/>
      <c r="J445" s="76"/>
      <c r="K445" s="36"/>
      <c r="M445" s="35"/>
    </row>
    <row r="446" spans="1:13" ht="12.75" customHeight="1" x14ac:dyDescent="0.2">
      <c r="A446" s="35"/>
      <c r="I446" s="75"/>
      <c r="J446" s="76"/>
      <c r="K446" s="36"/>
      <c r="M446" s="35"/>
    </row>
    <row r="447" spans="1:13" ht="12.75" customHeight="1" x14ac:dyDescent="0.2">
      <c r="A447" s="35"/>
      <c r="I447" s="75"/>
      <c r="J447" s="76"/>
      <c r="K447" s="36"/>
      <c r="M447" s="35"/>
    </row>
    <row r="448" spans="1:13" ht="12.75" customHeight="1" x14ac:dyDescent="0.2">
      <c r="A448" s="35"/>
      <c r="I448" s="75"/>
      <c r="J448" s="76"/>
      <c r="K448" s="36"/>
      <c r="M448" s="35"/>
    </row>
    <row r="449" spans="1:13" ht="12.75" customHeight="1" x14ac:dyDescent="0.2">
      <c r="A449" s="35"/>
      <c r="I449" s="75"/>
      <c r="J449" s="76"/>
      <c r="K449" s="36"/>
      <c r="M449" s="35"/>
    </row>
    <row r="450" spans="1:13" ht="12.75" customHeight="1" x14ac:dyDescent="0.2">
      <c r="A450" s="35"/>
      <c r="I450" s="75"/>
      <c r="J450" s="76"/>
      <c r="K450" s="36"/>
      <c r="M450" s="35"/>
    </row>
    <row r="451" spans="1:13" ht="12.75" customHeight="1" x14ac:dyDescent="0.2">
      <c r="A451" s="35"/>
      <c r="I451" s="75"/>
      <c r="J451" s="76"/>
      <c r="K451" s="36"/>
      <c r="M451" s="35"/>
    </row>
    <row r="452" spans="1:13" ht="12.75" customHeight="1" x14ac:dyDescent="0.2">
      <c r="A452" s="35"/>
      <c r="I452" s="75"/>
      <c r="J452" s="76"/>
      <c r="K452" s="36"/>
      <c r="M452" s="35"/>
    </row>
    <row r="453" spans="1:13" ht="12.75" customHeight="1" x14ac:dyDescent="0.2">
      <c r="A453" s="35"/>
      <c r="I453" s="75"/>
      <c r="J453" s="76"/>
      <c r="K453" s="36"/>
      <c r="M453" s="35"/>
    </row>
    <row r="454" spans="1:13" ht="12.75" customHeight="1" x14ac:dyDescent="0.2">
      <c r="A454" s="35"/>
      <c r="I454" s="75"/>
      <c r="J454" s="76"/>
      <c r="K454" s="36"/>
      <c r="M454" s="35"/>
    </row>
    <row r="455" spans="1:13" ht="12.75" customHeight="1" x14ac:dyDescent="0.2">
      <c r="A455" s="35"/>
      <c r="I455" s="75"/>
      <c r="J455" s="76"/>
      <c r="K455" s="36"/>
      <c r="M455" s="35"/>
    </row>
    <row r="456" spans="1:13" ht="12.75" customHeight="1" x14ac:dyDescent="0.2">
      <c r="A456" s="35"/>
      <c r="I456" s="75"/>
      <c r="J456" s="76"/>
      <c r="K456" s="36"/>
      <c r="M456" s="35"/>
    </row>
    <row r="457" spans="1:13" ht="12.75" customHeight="1" x14ac:dyDescent="0.2">
      <c r="A457" s="35"/>
      <c r="I457" s="75"/>
      <c r="J457" s="76"/>
      <c r="K457" s="36"/>
      <c r="M457" s="35"/>
    </row>
    <row r="458" spans="1:13" ht="12.75" customHeight="1" x14ac:dyDescent="0.2">
      <c r="A458" s="35"/>
      <c r="I458" s="75"/>
      <c r="J458" s="76"/>
      <c r="K458" s="36"/>
      <c r="M458" s="35"/>
    </row>
    <row r="459" spans="1:13" ht="12.75" customHeight="1" x14ac:dyDescent="0.2">
      <c r="A459" s="35"/>
      <c r="I459" s="75"/>
      <c r="J459" s="76"/>
      <c r="K459" s="36"/>
      <c r="M459" s="35"/>
    </row>
    <row r="460" spans="1:13" ht="12.75" customHeight="1" x14ac:dyDescent="0.2">
      <c r="A460" s="35"/>
      <c r="I460" s="75"/>
      <c r="J460" s="76"/>
      <c r="K460" s="36"/>
      <c r="M460" s="35"/>
    </row>
    <row r="461" spans="1:13" ht="12.75" customHeight="1" x14ac:dyDescent="0.2">
      <c r="A461" s="35"/>
      <c r="I461" s="75"/>
      <c r="J461" s="76"/>
      <c r="K461" s="36"/>
      <c r="M461" s="35"/>
    </row>
    <row r="462" spans="1:13" ht="12.75" customHeight="1" x14ac:dyDescent="0.2">
      <c r="A462" s="35"/>
      <c r="I462" s="75"/>
      <c r="J462" s="76"/>
      <c r="K462" s="36"/>
      <c r="M462" s="35"/>
    </row>
    <row r="463" spans="1:13" ht="12.75" customHeight="1" x14ac:dyDescent="0.2">
      <c r="A463" s="35"/>
      <c r="I463" s="75"/>
      <c r="J463" s="76"/>
      <c r="K463" s="36"/>
      <c r="M463" s="35"/>
    </row>
    <row r="464" spans="1:13" ht="12.75" customHeight="1" x14ac:dyDescent="0.2">
      <c r="A464" s="35"/>
      <c r="I464" s="75"/>
      <c r="J464" s="76"/>
      <c r="K464" s="36"/>
      <c r="M464" s="35"/>
    </row>
    <row r="465" spans="1:13" ht="12.75" customHeight="1" x14ac:dyDescent="0.2">
      <c r="A465" s="35"/>
      <c r="I465" s="75"/>
      <c r="J465" s="76"/>
      <c r="K465" s="36"/>
      <c r="M465" s="35"/>
    </row>
    <row r="466" spans="1:13" ht="12.75" customHeight="1" x14ac:dyDescent="0.2">
      <c r="A466" s="35"/>
      <c r="I466" s="75"/>
      <c r="J466" s="76"/>
      <c r="K466" s="36"/>
      <c r="M466" s="35"/>
    </row>
    <row r="467" spans="1:13" ht="12.75" customHeight="1" x14ac:dyDescent="0.2">
      <c r="A467" s="35"/>
      <c r="I467" s="75"/>
      <c r="J467" s="76"/>
      <c r="K467" s="36"/>
      <c r="M467" s="35"/>
    </row>
    <row r="468" spans="1:13" ht="12.75" customHeight="1" x14ac:dyDescent="0.2">
      <c r="A468" s="35"/>
      <c r="I468" s="75"/>
      <c r="J468" s="76"/>
      <c r="K468" s="36"/>
      <c r="M468" s="35"/>
    </row>
    <row r="469" spans="1:13" ht="12.75" customHeight="1" x14ac:dyDescent="0.2">
      <c r="A469" s="35"/>
      <c r="I469" s="75"/>
      <c r="J469" s="76"/>
      <c r="K469" s="36"/>
      <c r="M469" s="35"/>
    </row>
    <row r="470" spans="1:13" ht="12.75" customHeight="1" x14ac:dyDescent="0.2">
      <c r="A470" s="35"/>
      <c r="I470" s="75"/>
      <c r="J470" s="76"/>
      <c r="K470" s="36"/>
      <c r="M470" s="35"/>
    </row>
    <row r="471" spans="1:13" ht="12.75" customHeight="1" x14ac:dyDescent="0.2">
      <c r="A471" s="35"/>
      <c r="I471" s="75"/>
      <c r="J471" s="76"/>
      <c r="K471" s="36"/>
      <c r="M471" s="35"/>
    </row>
    <row r="472" spans="1:13" ht="12.75" customHeight="1" x14ac:dyDescent="0.2">
      <c r="A472" s="35"/>
      <c r="I472" s="75"/>
      <c r="J472" s="76"/>
      <c r="K472" s="36"/>
      <c r="M472" s="35"/>
    </row>
    <row r="473" spans="1:13" ht="12.75" customHeight="1" x14ac:dyDescent="0.2">
      <c r="A473" s="35"/>
      <c r="I473" s="75"/>
      <c r="J473" s="76"/>
      <c r="K473" s="36"/>
      <c r="M473" s="35"/>
    </row>
    <row r="474" spans="1:13" ht="12.75" customHeight="1" x14ac:dyDescent="0.2">
      <c r="A474" s="35"/>
      <c r="I474" s="75"/>
      <c r="J474" s="76"/>
      <c r="K474" s="36"/>
      <c r="M474" s="35"/>
    </row>
    <row r="475" spans="1:13" ht="12.75" customHeight="1" x14ac:dyDescent="0.2">
      <c r="A475" s="35"/>
      <c r="I475" s="75"/>
      <c r="J475" s="76"/>
      <c r="K475" s="36"/>
      <c r="M475" s="35"/>
    </row>
    <row r="476" spans="1:13" ht="12.75" customHeight="1" x14ac:dyDescent="0.2">
      <c r="A476" s="35"/>
      <c r="I476" s="75"/>
      <c r="J476" s="76"/>
      <c r="K476" s="36"/>
      <c r="M476" s="35"/>
    </row>
    <row r="477" spans="1:13" ht="12.75" customHeight="1" x14ac:dyDescent="0.2">
      <c r="A477" s="35"/>
      <c r="I477" s="75"/>
      <c r="J477" s="76"/>
      <c r="K477" s="36"/>
      <c r="M477" s="35"/>
    </row>
    <row r="478" spans="1:13" ht="12.75" customHeight="1" x14ac:dyDescent="0.2">
      <c r="A478" s="35"/>
      <c r="I478" s="75"/>
      <c r="J478" s="76"/>
      <c r="K478" s="36"/>
      <c r="M478" s="35"/>
    </row>
    <row r="479" spans="1:13" ht="12.75" customHeight="1" x14ac:dyDescent="0.2">
      <c r="A479" s="35"/>
      <c r="I479" s="75"/>
      <c r="J479" s="76"/>
      <c r="K479" s="36"/>
      <c r="M479" s="35"/>
    </row>
    <row r="480" spans="1:13" ht="12.75" customHeight="1" x14ac:dyDescent="0.2">
      <c r="A480" s="35"/>
      <c r="I480" s="75"/>
      <c r="J480" s="76"/>
      <c r="K480" s="36"/>
      <c r="M480" s="35"/>
    </row>
    <row r="481" spans="1:13" ht="12.75" customHeight="1" x14ac:dyDescent="0.2">
      <c r="A481" s="35"/>
      <c r="I481" s="75"/>
      <c r="J481" s="76"/>
      <c r="K481" s="36"/>
      <c r="M481" s="35"/>
    </row>
    <row r="482" spans="1:13" ht="12.75" customHeight="1" x14ac:dyDescent="0.2">
      <c r="A482" s="35"/>
      <c r="I482" s="75"/>
      <c r="J482" s="76"/>
      <c r="K482" s="36"/>
      <c r="M482" s="35"/>
    </row>
    <row r="483" spans="1:13" ht="12.75" customHeight="1" x14ac:dyDescent="0.2">
      <c r="A483" s="35"/>
      <c r="I483" s="75"/>
      <c r="J483" s="76"/>
      <c r="K483" s="36"/>
      <c r="M483" s="35"/>
    </row>
    <row r="484" spans="1:13" ht="12.75" customHeight="1" x14ac:dyDescent="0.2">
      <c r="A484" s="35"/>
      <c r="I484" s="75"/>
      <c r="J484" s="76"/>
      <c r="K484" s="36"/>
      <c r="M484" s="35"/>
    </row>
    <row r="485" spans="1:13" ht="12.75" customHeight="1" x14ac:dyDescent="0.2">
      <c r="A485" s="35"/>
      <c r="I485" s="75"/>
      <c r="J485" s="76"/>
      <c r="K485" s="36"/>
      <c r="M485" s="35"/>
    </row>
    <row r="486" spans="1:13" ht="12.75" customHeight="1" x14ac:dyDescent="0.2">
      <c r="A486" s="35"/>
      <c r="I486" s="75"/>
      <c r="J486" s="76"/>
      <c r="K486" s="36"/>
      <c r="M486" s="35"/>
    </row>
    <row r="487" spans="1:13" ht="12.75" customHeight="1" x14ac:dyDescent="0.2">
      <c r="A487" s="35"/>
      <c r="I487" s="75"/>
      <c r="J487" s="76"/>
      <c r="K487" s="36"/>
      <c r="M487" s="35"/>
    </row>
    <row r="488" spans="1:13" ht="12.75" customHeight="1" x14ac:dyDescent="0.2">
      <c r="A488" s="35"/>
      <c r="I488" s="75"/>
      <c r="J488" s="76"/>
      <c r="K488" s="36"/>
      <c r="M488" s="35"/>
    </row>
    <row r="489" spans="1:13" ht="12.75" customHeight="1" x14ac:dyDescent="0.2">
      <c r="A489" s="35"/>
      <c r="I489" s="75"/>
      <c r="J489" s="76"/>
      <c r="K489" s="36"/>
      <c r="M489" s="35"/>
    </row>
    <row r="490" spans="1:13" ht="12.75" customHeight="1" x14ac:dyDescent="0.2">
      <c r="A490" s="35"/>
      <c r="I490" s="75"/>
      <c r="J490" s="76"/>
      <c r="K490" s="36"/>
      <c r="M490" s="35"/>
    </row>
    <row r="491" spans="1:13" ht="12.75" customHeight="1" x14ac:dyDescent="0.2">
      <c r="A491" s="35"/>
      <c r="I491" s="75"/>
      <c r="J491" s="76"/>
      <c r="K491" s="36"/>
      <c r="M491" s="35"/>
    </row>
    <row r="492" spans="1:13" ht="12.75" customHeight="1" x14ac:dyDescent="0.2">
      <c r="A492" s="35"/>
      <c r="I492" s="75"/>
      <c r="J492" s="76"/>
      <c r="K492" s="36"/>
      <c r="M492" s="35"/>
    </row>
    <row r="493" spans="1:13" ht="12.75" customHeight="1" x14ac:dyDescent="0.2">
      <c r="A493" s="35"/>
      <c r="I493" s="75"/>
      <c r="J493" s="76"/>
      <c r="K493" s="36"/>
      <c r="M493" s="35"/>
    </row>
    <row r="494" spans="1:13" ht="12.75" customHeight="1" x14ac:dyDescent="0.2">
      <c r="A494" s="35"/>
      <c r="I494" s="75"/>
      <c r="J494" s="76"/>
      <c r="K494" s="36"/>
      <c r="M494" s="35"/>
    </row>
    <row r="495" spans="1:13" ht="12.75" customHeight="1" x14ac:dyDescent="0.2">
      <c r="A495" s="35"/>
      <c r="I495" s="75"/>
      <c r="J495" s="76"/>
      <c r="K495" s="36"/>
      <c r="M495" s="35"/>
    </row>
    <row r="496" spans="1:13" ht="12.75" customHeight="1" x14ac:dyDescent="0.2">
      <c r="A496" s="35"/>
      <c r="I496" s="75"/>
      <c r="J496" s="76"/>
      <c r="K496" s="36"/>
      <c r="M496" s="35"/>
    </row>
    <row r="497" spans="1:13" ht="12.75" customHeight="1" x14ac:dyDescent="0.2">
      <c r="A497" s="35"/>
      <c r="I497" s="75"/>
      <c r="J497" s="76"/>
      <c r="K497" s="36"/>
      <c r="M497" s="35"/>
    </row>
    <row r="498" spans="1:13" ht="12.75" customHeight="1" x14ac:dyDescent="0.2">
      <c r="A498" s="35"/>
      <c r="I498" s="75"/>
      <c r="J498" s="76"/>
      <c r="K498" s="36"/>
      <c r="M498" s="35"/>
    </row>
    <row r="499" spans="1:13" ht="12.75" customHeight="1" x14ac:dyDescent="0.2">
      <c r="A499" s="35"/>
      <c r="I499" s="75"/>
      <c r="J499" s="76"/>
      <c r="K499" s="36"/>
      <c r="M499" s="35"/>
    </row>
    <row r="500" spans="1:13" ht="12.75" customHeight="1" x14ac:dyDescent="0.2">
      <c r="A500" s="35"/>
      <c r="I500" s="75"/>
      <c r="J500" s="76"/>
      <c r="K500" s="36"/>
      <c r="M500" s="35"/>
    </row>
    <row r="501" spans="1:13" ht="12.75" customHeight="1" x14ac:dyDescent="0.2">
      <c r="A501" s="35"/>
      <c r="I501" s="75"/>
      <c r="J501" s="76"/>
      <c r="K501" s="36"/>
      <c r="M501" s="35"/>
    </row>
    <row r="502" spans="1:13" ht="12.75" customHeight="1" x14ac:dyDescent="0.2">
      <c r="A502" s="35"/>
      <c r="I502" s="75"/>
      <c r="J502" s="76"/>
      <c r="K502" s="36"/>
      <c r="M502" s="35"/>
    </row>
    <row r="503" spans="1:13" ht="12.75" customHeight="1" x14ac:dyDescent="0.2">
      <c r="A503" s="35"/>
      <c r="I503" s="75"/>
      <c r="J503" s="76"/>
      <c r="K503" s="36"/>
      <c r="M503" s="35"/>
    </row>
    <row r="504" spans="1:13" ht="12.75" customHeight="1" x14ac:dyDescent="0.2">
      <c r="A504" s="35"/>
      <c r="I504" s="75"/>
      <c r="J504" s="76"/>
      <c r="K504" s="36"/>
      <c r="M504" s="35"/>
    </row>
    <row r="505" spans="1:13" ht="12.75" customHeight="1" x14ac:dyDescent="0.2">
      <c r="A505" s="35"/>
      <c r="I505" s="75"/>
      <c r="J505" s="76"/>
      <c r="K505" s="36"/>
      <c r="M505" s="35"/>
    </row>
    <row r="506" spans="1:13" ht="12.75" customHeight="1" x14ac:dyDescent="0.2">
      <c r="A506" s="35"/>
      <c r="I506" s="75"/>
      <c r="J506" s="76"/>
      <c r="K506" s="36"/>
      <c r="M506" s="35"/>
    </row>
    <row r="507" spans="1:13" ht="12.75" customHeight="1" x14ac:dyDescent="0.2">
      <c r="A507" s="35"/>
      <c r="I507" s="75"/>
      <c r="J507" s="76"/>
      <c r="K507" s="36"/>
      <c r="M507" s="35"/>
    </row>
    <row r="508" spans="1:13" ht="12.75" customHeight="1" x14ac:dyDescent="0.2">
      <c r="A508" s="35"/>
      <c r="I508" s="75"/>
      <c r="J508" s="76"/>
      <c r="K508" s="36"/>
      <c r="M508" s="35"/>
    </row>
    <row r="509" spans="1:13" ht="12.75" customHeight="1" x14ac:dyDescent="0.2">
      <c r="A509" s="35"/>
      <c r="I509" s="75"/>
      <c r="J509" s="76"/>
      <c r="K509" s="36"/>
      <c r="M509" s="35"/>
    </row>
    <row r="510" spans="1:13" ht="12.75" customHeight="1" x14ac:dyDescent="0.2">
      <c r="A510" s="35"/>
      <c r="I510" s="75"/>
      <c r="J510" s="76"/>
      <c r="K510" s="36"/>
      <c r="M510" s="35"/>
    </row>
    <row r="511" spans="1:13" ht="12.75" customHeight="1" x14ac:dyDescent="0.2">
      <c r="A511" s="35"/>
      <c r="I511" s="75"/>
      <c r="J511" s="76"/>
      <c r="K511" s="36"/>
      <c r="M511" s="35"/>
    </row>
    <row r="512" spans="1:13" ht="12.75" customHeight="1" x14ac:dyDescent="0.2">
      <c r="A512" s="35"/>
      <c r="I512" s="75"/>
      <c r="J512" s="76"/>
      <c r="K512" s="36"/>
      <c r="M512" s="35"/>
    </row>
    <row r="513" spans="1:13" ht="12.75" customHeight="1" x14ac:dyDescent="0.2">
      <c r="A513" s="35"/>
      <c r="I513" s="75"/>
      <c r="J513" s="76"/>
      <c r="K513" s="36"/>
      <c r="M513" s="35"/>
    </row>
    <row r="514" spans="1:13" ht="12.75" customHeight="1" x14ac:dyDescent="0.2">
      <c r="A514" s="35"/>
      <c r="I514" s="75"/>
      <c r="J514" s="76"/>
      <c r="K514" s="36"/>
      <c r="M514" s="35"/>
    </row>
    <row r="515" spans="1:13" ht="12.75" customHeight="1" x14ac:dyDescent="0.2">
      <c r="A515" s="35"/>
      <c r="I515" s="75"/>
      <c r="J515" s="76"/>
      <c r="K515" s="36"/>
      <c r="M515" s="35"/>
    </row>
    <row r="516" spans="1:13" ht="12.75" customHeight="1" x14ac:dyDescent="0.2">
      <c r="A516" s="35"/>
      <c r="I516" s="75"/>
      <c r="J516" s="76"/>
      <c r="K516" s="36"/>
      <c r="M516" s="35"/>
    </row>
    <row r="517" spans="1:13" ht="12.75" customHeight="1" x14ac:dyDescent="0.2">
      <c r="A517" s="35"/>
      <c r="I517" s="75"/>
      <c r="J517" s="76"/>
      <c r="K517" s="36"/>
      <c r="M517" s="35"/>
    </row>
    <row r="518" spans="1:13" ht="12.75" customHeight="1" x14ac:dyDescent="0.2">
      <c r="A518" s="35"/>
      <c r="I518" s="75"/>
      <c r="J518" s="76"/>
      <c r="K518" s="36"/>
      <c r="M518" s="35"/>
    </row>
    <row r="519" spans="1:13" ht="12.75" customHeight="1" x14ac:dyDescent="0.2">
      <c r="A519" s="35"/>
      <c r="I519" s="75"/>
      <c r="J519" s="76"/>
      <c r="K519" s="36"/>
      <c r="M519" s="35"/>
    </row>
    <row r="520" spans="1:13" ht="12.75" customHeight="1" x14ac:dyDescent="0.2">
      <c r="A520" s="35"/>
      <c r="I520" s="75"/>
      <c r="J520" s="76"/>
      <c r="K520" s="36"/>
      <c r="M520" s="35"/>
    </row>
    <row r="521" spans="1:13" ht="12.75" customHeight="1" x14ac:dyDescent="0.2">
      <c r="A521" s="35"/>
      <c r="I521" s="75"/>
      <c r="J521" s="76"/>
      <c r="K521" s="36"/>
      <c r="M521" s="35"/>
    </row>
    <row r="522" spans="1:13" ht="12.75" customHeight="1" x14ac:dyDescent="0.2">
      <c r="A522" s="35"/>
      <c r="I522" s="75"/>
      <c r="J522" s="76"/>
      <c r="K522" s="36"/>
      <c r="M522" s="35"/>
    </row>
    <row r="523" spans="1:13" ht="12.75" customHeight="1" x14ac:dyDescent="0.2">
      <c r="A523" s="35"/>
      <c r="I523" s="75"/>
      <c r="J523" s="76"/>
      <c r="K523" s="36"/>
      <c r="M523" s="35"/>
    </row>
    <row r="524" spans="1:13" ht="12.75" customHeight="1" x14ac:dyDescent="0.2">
      <c r="A524" s="35"/>
      <c r="I524" s="75"/>
      <c r="J524" s="76"/>
      <c r="K524" s="36"/>
      <c r="M524" s="35"/>
    </row>
    <row r="525" spans="1:13" ht="12.75" customHeight="1" x14ac:dyDescent="0.2">
      <c r="A525" s="35"/>
      <c r="I525" s="75"/>
      <c r="J525" s="76"/>
      <c r="K525" s="36"/>
      <c r="M525" s="35"/>
    </row>
    <row r="526" spans="1:13" ht="12.75" customHeight="1" x14ac:dyDescent="0.2">
      <c r="A526" s="35"/>
      <c r="I526" s="75"/>
      <c r="J526" s="76"/>
      <c r="K526" s="36"/>
      <c r="M526" s="35"/>
    </row>
    <row r="527" spans="1:13" ht="12.75" customHeight="1" x14ac:dyDescent="0.2">
      <c r="A527" s="35"/>
      <c r="I527" s="75"/>
      <c r="J527" s="76"/>
      <c r="K527" s="36"/>
      <c r="M527" s="35"/>
    </row>
    <row r="528" spans="1:13" ht="12.75" customHeight="1" x14ac:dyDescent="0.2">
      <c r="A528" s="35"/>
      <c r="I528" s="75"/>
      <c r="J528" s="76"/>
      <c r="K528" s="36"/>
      <c r="M528" s="35"/>
    </row>
    <row r="529" spans="1:13" ht="12.75" customHeight="1" x14ac:dyDescent="0.2">
      <c r="A529" s="35"/>
      <c r="I529" s="75"/>
      <c r="J529" s="76"/>
      <c r="K529" s="36"/>
      <c r="M529" s="35"/>
    </row>
    <row r="530" spans="1:13" ht="12.75" customHeight="1" x14ac:dyDescent="0.2">
      <c r="A530" s="35"/>
      <c r="I530" s="75"/>
      <c r="J530" s="76"/>
      <c r="K530" s="36"/>
      <c r="M530" s="35"/>
    </row>
    <row r="531" spans="1:13" ht="12.75" customHeight="1" x14ac:dyDescent="0.2">
      <c r="A531" s="35"/>
      <c r="I531" s="75"/>
      <c r="J531" s="76"/>
      <c r="K531" s="36"/>
      <c r="M531" s="35"/>
    </row>
    <row r="532" spans="1:13" ht="12.75" customHeight="1" x14ac:dyDescent="0.2">
      <c r="A532" s="35"/>
      <c r="I532" s="75"/>
      <c r="J532" s="76"/>
      <c r="K532" s="36"/>
      <c r="M532" s="35"/>
    </row>
    <row r="533" spans="1:13" ht="12.75" customHeight="1" x14ac:dyDescent="0.2">
      <c r="A533" s="35"/>
      <c r="I533" s="75"/>
      <c r="J533" s="76"/>
      <c r="K533" s="36"/>
      <c r="M533" s="35"/>
    </row>
    <row r="534" spans="1:13" ht="12.75" customHeight="1" x14ac:dyDescent="0.2">
      <c r="A534" s="35"/>
      <c r="I534" s="75"/>
      <c r="J534" s="76"/>
      <c r="K534" s="36"/>
      <c r="M534" s="35"/>
    </row>
    <row r="535" spans="1:13" ht="12.75" customHeight="1" x14ac:dyDescent="0.2">
      <c r="A535" s="35"/>
      <c r="I535" s="75"/>
      <c r="J535" s="76"/>
      <c r="K535" s="36"/>
      <c r="M535" s="35"/>
    </row>
    <row r="536" spans="1:13" ht="12.75" customHeight="1" x14ac:dyDescent="0.2">
      <c r="A536" s="35"/>
      <c r="I536" s="75"/>
      <c r="J536" s="76"/>
      <c r="K536" s="36"/>
      <c r="M536" s="35"/>
    </row>
    <row r="537" spans="1:13" ht="12.75" customHeight="1" x14ac:dyDescent="0.2">
      <c r="A537" s="35"/>
      <c r="I537" s="75"/>
      <c r="J537" s="76"/>
      <c r="K537" s="36"/>
      <c r="M537" s="35"/>
    </row>
    <row r="538" spans="1:13" ht="12.75" customHeight="1" x14ac:dyDescent="0.2">
      <c r="A538" s="35"/>
      <c r="I538" s="75"/>
      <c r="J538" s="76"/>
      <c r="K538" s="36"/>
      <c r="M538" s="35"/>
    </row>
    <row r="539" spans="1:13" ht="12.75" customHeight="1" x14ac:dyDescent="0.2">
      <c r="A539" s="35"/>
      <c r="I539" s="75"/>
      <c r="J539" s="76"/>
      <c r="K539" s="36"/>
      <c r="M539" s="35"/>
    </row>
    <row r="540" spans="1:13" ht="12.75" customHeight="1" x14ac:dyDescent="0.2">
      <c r="A540" s="35"/>
      <c r="I540" s="75"/>
      <c r="J540" s="76"/>
      <c r="K540" s="36"/>
      <c r="M540" s="35"/>
    </row>
    <row r="541" spans="1:13" ht="12.75" customHeight="1" x14ac:dyDescent="0.2">
      <c r="A541" s="35"/>
      <c r="I541" s="75"/>
      <c r="J541" s="76"/>
      <c r="K541" s="36"/>
      <c r="M541" s="35"/>
    </row>
    <row r="542" spans="1:13" ht="12.75" customHeight="1" x14ac:dyDescent="0.2">
      <c r="A542" s="35"/>
      <c r="I542" s="75"/>
      <c r="J542" s="76"/>
      <c r="K542" s="36"/>
      <c r="M542" s="35"/>
    </row>
    <row r="543" spans="1:13" ht="12.75" customHeight="1" x14ac:dyDescent="0.2">
      <c r="A543" s="35"/>
      <c r="I543" s="75"/>
      <c r="J543" s="76"/>
      <c r="K543" s="36"/>
      <c r="M543" s="35"/>
    </row>
    <row r="544" spans="1:13" ht="12.75" customHeight="1" x14ac:dyDescent="0.2">
      <c r="A544" s="35"/>
      <c r="I544" s="75"/>
      <c r="J544" s="76"/>
      <c r="K544" s="36"/>
      <c r="M544" s="35"/>
    </row>
    <row r="545" spans="1:13" ht="12.75" customHeight="1" x14ac:dyDescent="0.2">
      <c r="A545" s="35"/>
      <c r="I545" s="75"/>
      <c r="J545" s="76"/>
      <c r="K545" s="36"/>
      <c r="M545" s="35"/>
    </row>
    <row r="546" spans="1:13" ht="12.75" customHeight="1" x14ac:dyDescent="0.2">
      <c r="A546" s="35"/>
      <c r="I546" s="75"/>
      <c r="J546" s="76"/>
      <c r="K546" s="36"/>
      <c r="M546" s="35"/>
    </row>
    <row r="547" spans="1:13" ht="12.75" customHeight="1" x14ac:dyDescent="0.2">
      <c r="A547" s="35"/>
      <c r="I547" s="75"/>
      <c r="J547" s="76"/>
      <c r="K547" s="36"/>
      <c r="M547" s="35"/>
    </row>
    <row r="548" spans="1:13" ht="12.75" customHeight="1" x14ac:dyDescent="0.2">
      <c r="A548" s="35"/>
      <c r="I548" s="75"/>
      <c r="J548" s="76"/>
      <c r="K548" s="36"/>
      <c r="M548" s="35"/>
    </row>
    <row r="549" spans="1:13" ht="12.75" customHeight="1" x14ac:dyDescent="0.2">
      <c r="A549" s="35"/>
      <c r="I549" s="75"/>
      <c r="J549" s="76"/>
      <c r="K549" s="36"/>
      <c r="M549" s="35"/>
    </row>
    <row r="550" spans="1:13" ht="12.75" customHeight="1" x14ac:dyDescent="0.2">
      <c r="A550" s="35"/>
      <c r="I550" s="75"/>
      <c r="J550" s="76"/>
      <c r="K550" s="36"/>
      <c r="M550" s="35"/>
    </row>
    <row r="551" spans="1:13" ht="12.75" customHeight="1" x14ac:dyDescent="0.2">
      <c r="A551" s="35"/>
      <c r="I551" s="75"/>
      <c r="J551" s="76"/>
      <c r="K551" s="36"/>
      <c r="M551" s="35"/>
    </row>
    <row r="552" spans="1:13" ht="12.75" customHeight="1" x14ac:dyDescent="0.2">
      <c r="A552" s="35"/>
      <c r="I552" s="75"/>
      <c r="J552" s="76"/>
      <c r="K552" s="36"/>
      <c r="M552" s="35"/>
    </row>
    <row r="553" spans="1:13" ht="12.75" customHeight="1" x14ac:dyDescent="0.2">
      <c r="A553" s="35"/>
      <c r="I553" s="75"/>
      <c r="J553" s="76"/>
      <c r="K553" s="36"/>
      <c r="M553" s="35"/>
    </row>
    <row r="554" spans="1:13" ht="12.75" customHeight="1" x14ac:dyDescent="0.2">
      <c r="A554" s="35"/>
      <c r="I554" s="75"/>
      <c r="J554" s="76"/>
      <c r="K554" s="36"/>
      <c r="M554" s="35"/>
    </row>
    <row r="555" spans="1:13" ht="12.75" customHeight="1" x14ac:dyDescent="0.2">
      <c r="A555" s="35"/>
      <c r="I555" s="75"/>
      <c r="J555" s="76"/>
      <c r="K555" s="36"/>
      <c r="M555" s="35"/>
    </row>
    <row r="556" spans="1:13" ht="12.75" customHeight="1" x14ac:dyDescent="0.2">
      <c r="A556" s="35"/>
      <c r="I556" s="75"/>
      <c r="J556" s="76"/>
      <c r="K556" s="36"/>
      <c r="M556" s="35"/>
    </row>
    <row r="557" spans="1:13" ht="12.75" customHeight="1" x14ac:dyDescent="0.2">
      <c r="A557" s="35"/>
      <c r="I557" s="75"/>
      <c r="J557" s="76"/>
      <c r="K557" s="36"/>
      <c r="M557" s="35"/>
    </row>
    <row r="558" spans="1:13" ht="12.75" customHeight="1" x14ac:dyDescent="0.2">
      <c r="A558" s="35"/>
      <c r="I558" s="75"/>
      <c r="J558" s="76"/>
      <c r="K558" s="36"/>
      <c r="M558" s="35"/>
    </row>
    <row r="559" spans="1:13" ht="12.75" customHeight="1" x14ac:dyDescent="0.2">
      <c r="A559" s="35"/>
      <c r="I559" s="75"/>
      <c r="J559" s="76"/>
      <c r="K559" s="36"/>
      <c r="M559" s="35"/>
    </row>
    <row r="560" spans="1:13" ht="12.75" customHeight="1" x14ac:dyDescent="0.2">
      <c r="A560" s="35"/>
      <c r="I560" s="75"/>
      <c r="J560" s="76"/>
      <c r="K560" s="36"/>
      <c r="M560" s="35"/>
    </row>
    <row r="561" spans="1:13" ht="12.75" customHeight="1" x14ac:dyDescent="0.2">
      <c r="A561" s="35"/>
      <c r="I561" s="75"/>
      <c r="J561" s="76"/>
      <c r="K561" s="36"/>
      <c r="M561" s="35"/>
    </row>
    <row r="562" spans="1:13" ht="12.75" customHeight="1" x14ac:dyDescent="0.2">
      <c r="A562" s="35"/>
      <c r="I562" s="75"/>
      <c r="J562" s="76"/>
      <c r="K562" s="36"/>
      <c r="M562" s="35"/>
    </row>
    <row r="563" spans="1:13" ht="12.75" customHeight="1" x14ac:dyDescent="0.2">
      <c r="A563" s="35"/>
      <c r="I563" s="75"/>
      <c r="J563" s="76"/>
      <c r="K563" s="36"/>
      <c r="M563" s="35"/>
    </row>
    <row r="564" spans="1:13" ht="12.75" customHeight="1" x14ac:dyDescent="0.2">
      <c r="A564" s="35"/>
      <c r="I564" s="75"/>
      <c r="J564" s="76"/>
      <c r="K564" s="36"/>
      <c r="M564" s="35"/>
    </row>
    <row r="565" spans="1:13" ht="12.75" customHeight="1" x14ac:dyDescent="0.2">
      <c r="A565" s="35"/>
      <c r="I565" s="75"/>
      <c r="J565" s="76"/>
      <c r="K565" s="36"/>
      <c r="M565" s="35"/>
    </row>
    <row r="566" spans="1:13" ht="12.75" customHeight="1" x14ac:dyDescent="0.2">
      <c r="A566" s="35"/>
      <c r="I566" s="75"/>
      <c r="J566" s="76"/>
      <c r="K566" s="36"/>
      <c r="M566" s="35"/>
    </row>
    <row r="567" spans="1:13" ht="12.75" customHeight="1" x14ac:dyDescent="0.2">
      <c r="A567" s="35"/>
      <c r="I567" s="75"/>
      <c r="J567" s="76"/>
      <c r="K567" s="36"/>
      <c r="M567" s="35"/>
    </row>
    <row r="568" spans="1:13" ht="12.75" customHeight="1" x14ac:dyDescent="0.2">
      <c r="A568" s="35"/>
      <c r="I568" s="75"/>
      <c r="J568" s="76"/>
      <c r="K568" s="36"/>
      <c r="M568" s="35"/>
    </row>
    <row r="569" spans="1:13" ht="12.75" customHeight="1" x14ac:dyDescent="0.2">
      <c r="A569" s="35"/>
      <c r="I569" s="75"/>
      <c r="J569" s="76"/>
      <c r="K569" s="36"/>
      <c r="M569" s="35"/>
    </row>
    <row r="570" spans="1:13" ht="12.75" customHeight="1" x14ac:dyDescent="0.2">
      <c r="A570" s="35"/>
      <c r="I570" s="75"/>
      <c r="J570" s="76"/>
      <c r="K570" s="36"/>
      <c r="M570" s="35"/>
    </row>
    <row r="571" spans="1:13" ht="12.75" customHeight="1" x14ac:dyDescent="0.2">
      <c r="A571" s="35"/>
      <c r="I571" s="75"/>
      <c r="J571" s="76"/>
      <c r="K571" s="36"/>
      <c r="M571" s="35"/>
    </row>
    <row r="572" spans="1:13" ht="12.75" customHeight="1" x14ac:dyDescent="0.2">
      <c r="A572" s="35"/>
      <c r="I572" s="75"/>
      <c r="J572" s="76"/>
      <c r="K572" s="36"/>
      <c r="M572" s="35"/>
    </row>
    <row r="573" spans="1:13" ht="12.75" customHeight="1" x14ac:dyDescent="0.2">
      <c r="A573" s="35"/>
      <c r="I573" s="75"/>
      <c r="J573" s="76"/>
      <c r="K573" s="36"/>
      <c r="M573" s="35"/>
    </row>
    <row r="574" spans="1:13" ht="12.75" customHeight="1" x14ac:dyDescent="0.2">
      <c r="A574" s="35"/>
      <c r="I574" s="75"/>
      <c r="J574" s="76"/>
      <c r="K574" s="36"/>
      <c r="M574" s="35"/>
    </row>
    <row r="575" spans="1:13" ht="12.75" customHeight="1" x14ac:dyDescent="0.2">
      <c r="A575" s="35"/>
      <c r="I575" s="75"/>
      <c r="J575" s="76"/>
      <c r="K575" s="36"/>
      <c r="M575" s="35"/>
    </row>
    <row r="576" spans="1:13" ht="12.75" customHeight="1" x14ac:dyDescent="0.2">
      <c r="A576" s="35"/>
      <c r="I576" s="75"/>
      <c r="J576" s="76"/>
      <c r="K576" s="36"/>
      <c r="M576" s="35"/>
    </row>
    <row r="577" spans="1:13" ht="12.75" customHeight="1" x14ac:dyDescent="0.2">
      <c r="A577" s="35"/>
      <c r="I577" s="75"/>
      <c r="J577" s="76"/>
      <c r="K577" s="36"/>
      <c r="M577" s="35"/>
    </row>
    <row r="578" spans="1:13" ht="12.75" customHeight="1" x14ac:dyDescent="0.2">
      <c r="A578" s="35"/>
      <c r="I578" s="75"/>
      <c r="J578" s="76"/>
      <c r="K578" s="36"/>
      <c r="M578" s="35"/>
    </row>
    <row r="579" spans="1:13" ht="12.75" customHeight="1" x14ac:dyDescent="0.2">
      <c r="A579" s="35"/>
      <c r="I579" s="75"/>
      <c r="J579" s="76"/>
      <c r="K579" s="36"/>
      <c r="M579" s="35"/>
    </row>
    <row r="580" spans="1:13" ht="12.75" customHeight="1" x14ac:dyDescent="0.2">
      <c r="A580" s="35"/>
      <c r="I580" s="75"/>
      <c r="J580" s="76"/>
      <c r="K580" s="36"/>
      <c r="M580" s="35"/>
    </row>
    <row r="581" spans="1:13" ht="12.75" customHeight="1" x14ac:dyDescent="0.2">
      <c r="A581" s="35"/>
      <c r="I581" s="75"/>
      <c r="J581" s="76"/>
      <c r="K581" s="36"/>
      <c r="M581" s="35"/>
    </row>
    <row r="582" spans="1:13" ht="12.75" customHeight="1" x14ac:dyDescent="0.2">
      <c r="A582" s="35"/>
      <c r="I582" s="75"/>
      <c r="J582" s="76"/>
      <c r="K582" s="36"/>
      <c r="M582" s="35"/>
    </row>
    <row r="583" spans="1:13" ht="12.75" customHeight="1" x14ac:dyDescent="0.2">
      <c r="A583" s="35"/>
      <c r="I583" s="75"/>
      <c r="J583" s="76"/>
      <c r="K583" s="36"/>
      <c r="M583" s="35"/>
    </row>
    <row r="584" spans="1:13" ht="12.75" customHeight="1" x14ac:dyDescent="0.2">
      <c r="A584" s="35"/>
      <c r="I584" s="75"/>
      <c r="J584" s="76"/>
      <c r="K584" s="36"/>
      <c r="M584" s="35"/>
    </row>
    <row r="585" spans="1:13" ht="12.75" customHeight="1" x14ac:dyDescent="0.2">
      <c r="A585" s="35"/>
      <c r="I585" s="75"/>
      <c r="J585" s="76"/>
      <c r="K585" s="36"/>
      <c r="M585" s="35"/>
    </row>
    <row r="586" spans="1:13" ht="12.75" customHeight="1" x14ac:dyDescent="0.2">
      <c r="A586" s="35"/>
      <c r="I586" s="75"/>
      <c r="J586" s="76"/>
      <c r="K586" s="36"/>
      <c r="M586" s="35"/>
    </row>
    <row r="587" spans="1:13" ht="12.75" customHeight="1" x14ac:dyDescent="0.2">
      <c r="A587" s="35"/>
      <c r="I587" s="75"/>
      <c r="J587" s="76"/>
      <c r="K587" s="36"/>
      <c r="M587" s="35"/>
    </row>
    <row r="588" spans="1:13" ht="12.75" customHeight="1" x14ac:dyDescent="0.2">
      <c r="A588" s="35"/>
      <c r="I588" s="75"/>
      <c r="J588" s="76"/>
      <c r="K588" s="36"/>
      <c r="M588" s="35"/>
    </row>
    <row r="589" spans="1:13" ht="12.75" customHeight="1" x14ac:dyDescent="0.2">
      <c r="A589" s="35"/>
      <c r="I589" s="75"/>
      <c r="J589" s="76"/>
      <c r="K589" s="36"/>
      <c r="M589" s="35"/>
    </row>
    <row r="590" spans="1:13" ht="12.75" customHeight="1" x14ac:dyDescent="0.2">
      <c r="A590" s="35"/>
      <c r="I590" s="75"/>
      <c r="J590" s="76"/>
      <c r="K590" s="36"/>
      <c r="M590" s="35"/>
    </row>
    <row r="591" spans="1:13" ht="12.75" customHeight="1" x14ac:dyDescent="0.2">
      <c r="A591" s="35"/>
      <c r="I591" s="75"/>
      <c r="J591" s="76"/>
      <c r="K591" s="36"/>
      <c r="M591" s="35"/>
    </row>
    <row r="592" spans="1:13" ht="12.75" customHeight="1" x14ac:dyDescent="0.2">
      <c r="A592" s="35"/>
      <c r="I592" s="75"/>
      <c r="J592" s="76"/>
      <c r="K592" s="36"/>
      <c r="M592" s="35"/>
    </row>
    <row r="593" spans="1:13" ht="12.75" customHeight="1" x14ac:dyDescent="0.2">
      <c r="A593" s="35"/>
      <c r="I593" s="75"/>
      <c r="J593" s="76"/>
      <c r="K593" s="36"/>
      <c r="M593" s="35"/>
    </row>
    <row r="594" spans="1:13" ht="12.75" customHeight="1" x14ac:dyDescent="0.2">
      <c r="A594" s="35"/>
      <c r="I594" s="75"/>
      <c r="J594" s="76"/>
      <c r="K594" s="36"/>
      <c r="M594" s="35"/>
    </row>
    <row r="595" spans="1:13" ht="12.75" customHeight="1" x14ac:dyDescent="0.2">
      <c r="A595" s="35"/>
      <c r="I595" s="75"/>
      <c r="J595" s="76"/>
      <c r="K595" s="36"/>
      <c r="M595" s="35"/>
    </row>
    <row r="596" spans="1:13" ht="12.75" customHeight="1" x14ac:dyDescent="0.2">
      <c r="A596" s="35"/>
      <c r="I596" s="75"/>
      <c r="J596" s="76"/>
      <c r="K596" s="36"/>
      <c r="M596" s="35"/>
    </row>
    <row r="597" spans="1:13" ht="12.75" customHeight="1" x14ac:dyDescent="0.2">
      <c r="A597" s="35"/>
      <c r="I597" s="75"/>
      <c r="J597" s="76"/>
      <c r="K597" s="36"/>
      <c r="M597" s="35"/>
    </row>
    <row r="598" spans="1:13" ht="12.75" customHeight="1" x14ac:dyDescent="0.2">
      <c r="A598" s="35"/>
      <c r="I598" s="75"/>
      <c r="J598" s="76"/>
      <c r="K598" s="36"/>
      <c r="M598" s="35"/>
    </row>
    <row r="599" spans="1:13" ht="12.75" customHeight="1" x14ac:dyDescent="0.2">
      <c r="A599" s="35"/>
      <c r="I599" s="75"/>
      <c r="J599" s="76"/>
      <c r="K599" s="36"/>
      <c r="M599" s="35"/>
    </row>
    <row r="600" spans="1:13" ht="12.75" customHeight="1" x14ac:dyDescent="0.2">
      <c r="A600" s="35"/>
      <c r="I600" s="75"/>
      <c r="J600" s="76"/>
      <c r="K600" s="36"/>
      <c r="M600" s="35"/>
    </row>
    <row r="601" spans="1:13" ht="12.75" customHeight="1" x14ac:dyDescent="0.2">
      <c r="A601" s="35"/>
      <c r="I601" s="75"/>
      <c r="J601" s="76"/>
      <c r="K601" s="36"/>
      <c r="M601" s="35"/>
    </row>
    <row r="602" spans="1:13" ht="12.75" customHeight="1" x14ac:dyDescent="0.2">
      <c r="A602" s="35"/>
      <c r="I602" s="75"/>
      <c r="J602" s="76"/>
      <c r="K602" s="36"/>
      <c r="M602" s="35"/>
    </row>
    <row r="603" spans="1:13" ht="12.75" customHeight="1" x14ac:dyDescent="0.2">
      <c r="A603" s="35"/>
      <c r="I603" s="75"/>
      <c r="J603" s="76"/>
      <c r="K603" s="36"/>
      <c r="M603" s="35"/>
    </row>
    <row r="604" spans="1:13" ht="12.75" customHeight="1" x14ac:dyDescent="0.2">
      <c r="A604" s="35"/>
      <c r="I604" s="75"/>
      <c r="J604" s="76"/>
      <c r="K604" s="36"/>
      <c r="M604" s="35"/>
    </row>
    <row r="605" spans="1:13" ht="12.75" customHeight="1" x14ac:dyDescent="0.2">
      <c r="A605" s="35"/>
      <c r="I605" s="75"/>
      <c r="J605" s="76"/>
      <c r="K605" s="36"/>
      <c r="M605" s="35"/>
    </row>
    <row r="606" spans="1:13" ht="12.75" customHeight="1" x14ac:dyDescent="0.2">
      <c r="A606" s="35"/>
      <c r="I606" s="75"/>
      <c r="J606" s="76"/>
      <c r="K606" s="36"/>
      <c r="M606" s="35"/>
    </row>
    <row r="607" spans="1:13" ht="12.75" customHeight="1" x14ac:dyDescent="0.2">
      <c r="A607" s="35"/>
      <c r="I607" s="75"/>
      <c r="J607" s="76"/>
      <c r="K607" s="36"/>
      <c r="M607" s="35"/>
    </row>
    <row r="608" spans="1:13" ht="12.75" customHeight="1" x14ac:dyDescent="0.2">
      <c r="A608" s="35"/>
      <c r="I608" s="75"/>
      <c r="J608" s="76"/>
      <c r="K608" s="36"/>
      <c r="M608" s="35"/>
    </row>
    <row r="609" spans="1:13" ht="12.75" customHeight="1" x14ac:dyDescent="0.2">
      <c r="A609" s="35"/>
      <c r="I609" s="75"/>
      <c r="J609" s="76"/>
      <c r="K609" s="36"/>
      <c r="M609" s="35"/>
    </row>
    <row r="610" spans="1:13" ht="12.75" customHeight="1" x14ac:dyDescent="0.2">
      <c r="A610" s="35"/>
      <c r="I610" s="75"/>
      <c r="J610" s="76"/>
      <c r="K610" s="36"/>
      <c r="M610" s="35"/>
    </row>
    <row r="611" spans="1:13" ht="12.75" customHeight="1" x14ac:dyDescent="0.2">
      <c r="A611" s="35"/>
      <c r="I611" s="75"/>
      <c r="J611" s="76"/>
      <c r="K611" s="36"/>
      <c r="M611" s="35"/>
    </row>
    <row r="612" spans="1:13" ht="12.75" customHeight="1" x14ac:dyDescent="0.2">
      <c r="A612" s="35"/>
      <c r="I612" s="75"/>
      <c r="J612" s="76"/>
      <c r="K612" s="36"/>
      <c r="M612" s="35"/>
    </row>
    <row r="613" spans="1:13" ht="12.75" customHeight="1" x14ac:dyDescent="0.2">
      <c r="A613" s="35"/>
      <c r="I613" s="75"/>
      <c r="J613" s="76"/>
      <c r="K613" s="36"/>
      <c r="M613" s="35"/>
    </row>
    <row r="614" spans="1:13" ht="12.75" customHeight="1" x14ac:dyDescent="0.2">
      <c r="A614" s="35"/>
      <c r="I614" s="75"/>
      <c r="J614" s="76"/>
      <c r="K614" s="36"/>
      <c r="M614" s="35"/>
    </row>
    <row r="615" spans="1:13" ht="12.75" customHeight="1" x14ac:dyDescent="0.2">
      <c r="A615" s="35"/>
      <c r="I615" s="75"/>
      <c r="J615" s="76"/>
      <c r="K615" s="36"/>
      <c r="M615" s="35"/>
    </row>
    <row r="616" spans="1:13" ht="12.75" customHeight="1" x14ac:dyDescent="0.2">
      <c r="A616" s="35"/>
      <c r="I616" s="75"/>
      <c r="J616" s="76"/>
      <c r="K616" s="36"/>
      <c r="M616" s="35"/>
    </row>
    <row r="617" spans="1:13" ht="12.75" customHeight="1" x14ac:dyDescent="0.2">
      <c r="A617" s="35"/>
      <c r="I617" s="75"/>
      <c r="J617" s="76"/>
      <c r="K617" s="36"/>
      <c r="M617" s="35"/>
    </row>
    <row r="618" spans="1:13" ht="12.75" customHeight="1" x14ac:dyDescent="0.2">
      <c r="A618" s="35"/>
      <c r="I618" s="75"/>
      <c r="J618" s="76"/>
      <c r="K618" s="36"/>
      <c r="M618" s="35"/>
    </row>
    <row r="619" spans="1:13" ht="12.75" customHeight="1" x14ac:dyDescent="0.2">
      <c r="A619" s="35"/>
      <c r="I619" s="75"/>
      <c r="J619" s="76"/>
      <c r="K619" s="36"/>
      <c r="M619" s="35"/>
    </row>
    <row r="620" spans="1:13" ht="12.75" customHeight="1" x14ac:dyDescent="0.2">
      <c r="A620" s="35"/>
      <c r="I620" s="75"/>
      <c r="J620" s="76"/>
      <c r="K620" s="36"/>
      <c r="M620" s="35"/>
    </row>
    <row r="621" spans="1:13" ht="12.75" customHeight="1" x14ac:dyDescent="0.2">
      <c r="A621" s="35"/>
      <c r="I621" s="75"/>
      <c r="J621" s="76"/>
      <c r="K621" s="36"/>
      <c r="M621" s="35"/>
    </row>
    <row r="622" spans="1:13" ht="12.75" customHeight="1" x14ac:dyDescent="0.2">
      <c r="A622" s="35"/>
      <c r="I622" s="75"/>
      <c r="J622" s="76"/>
      <c r="K622" s="36"/>
      <c r="M622" s="35"/>
    </row>
    <row r="623" spans="1:13" ht="12.75" customHeight="1" x14ac:dyDescent="0.2">
      <c r="A623" s="35"/>
      <c r="I623" s="75"/>
      <c r="J623" s="76"/>
      <c r="K623" s="36"/>
      <c r="M623" s="35"/>
    </row>
    <row r="624" spans="1:13" ht="12.75" customHeight="1" x14ac:dyDescent="0.2">
      <c r="A624" s="35"/>
      <c r="I624" s="75"/>
      <c r="J624" s="76"/>
      <c r="K624" s="36"/>
      <c r="M624" s="35"/>
    </row>
    <row r="625" spans="1:13" ht="12.75" customHeight="1" x14ac:dyDescent="0.2">
      <c r="A625" s="35"/>
      <c r="I625" s="75"/>
      <c r="J625" s="76"/>
      <c r="K625" s="36"/>
      <c r="M625" s="35"/>
    </row>
    <row r="626" spans="1:13" ht="12.75" customHeight="1" x14ac:dyDescent="0.2">
      <c r="A626" s="35"/>
      <c r="I626" s="75"/>
      <c r="J626" s="76"/>
      <c r="K626" s="36"/>
      <c r="M626" s="35"/>
    </row>
    <row r="627" spans="1:13" ht="12.75" customHeight="1" x14ac:dyDescent="0.2">
      <c r="A627" s="35"/>
      <c r="I627" s="75"/>
      <c r="J627" s="76"/>
      <c r="K627" s="36"/>
      <c r="M627" s="35"/>
    </row>
    <row r="628" spans="1:13" ht="12.75" customHeight="1" x14ac:dyDescent="0.2">
      <c r="A628" s="35"/>
      <c r="I628" s="75"/>
      <c r="J628" s="76"/>
      <c r="K628" s="36"/>
      <c r="M628" s="35"/>
    </row>
    <row r="629" spans="1:13" ht="12.75" customHeight="1" x14ac:dyDescent="0.2">
      <c r="A629" s="35"/>
      <c r="I629" s="75"/>
      <c r="J629" s="76"/>
      <c r="K629" s="36"/>
      <c r="M629" s="35"/>
    </row>
    <row r="630" spans="1:13" ht="12.75" customHeight="1" x14ac:dyDescent="0.2">
      <c r="A630" s="35"/>
      <c r="I630" s="75"/>
      <c r="J630" s="76"/>
      <c r="K630" s="36"/>
      <c r="M630" s="35"/>
    </row>
    <row r="631" spans="1:13" ht="12.75" customHeight="1" x14ac:dyDescent="0.2">
      <c r="A631" s="35"/>
      <c r="I631" s="75"/>
      <c r="J631" s="76"/>
      <c r="K631" s="36"/>
      <c r="M631" s="35"/>
    </row>
    <row r="632" spans="1:13" ht="12.75" customHeight="1" x14ac:dyDescent="0.2">
      <c r="A632" s="35"/>
      <c r="I632" s="75"/>
      <c r="J632" s="76"/>
      <c r="K632" s="36"/>
      <c r="M632" s="35"/>
    </row>
    <row r="633" spans="1:13" ht="12.75" customHeight="1" x14ac:dyDescent="0.2">
      <c r="A633" s="35"/>
      <c r="I633" s="75"/>
      <c r="J633" s="76"/>
      <c r="K633" s="36"/>
      <c r="M633" s="35"/>
    </row>
    <row r="634" spans="1:13" ht="12.75" customHeight="1" x14ac:dyDescent="0.2">
      <c r="A634" s="35"/>
      <c r="I634" s="75"/>
      <c r="J634" s="76"/>
      <c r="K634" s="36"/>
      <c r="M634" s="35"/>
    </row>
    <row r="635" spans="1:13" ht="12.75" customHeight="1" x14ac:dyDescent="0.2">
      <c r="A635" s="35"/>
      <c r="I635" s="75"/>
      <c r="J635" s="76"/>
      <c r="K635" s="36"/>
      <c r="M635" s="35"/>
    </row>
    <row r="636" spans="1:13" ht="12.75" customHeight="1" x14ac:dyDescent="0.2">
      <c r="A636" s="35"/>
      <c r="I636" s="75"/>
      <c r="J636" s="76"/>
      <c r="K636" s="36"/>
      <c r="M636" s="35"/>
    </row>
    <row r="637" spans="1:13" ht="12.75" customHeight="1" x14ac:dyDescent="0.2">
      <c r="A637" s="35"/>
      <c r="I637" s="75"/>
      <c r="J637" s="76"/>
      <c r="K637" s="36"/>
      <c r="M637" s="35"/>
    </row>
    <row r="638" spans="1:13" ht="12.75" customHeight="1" x14ac:dyDescent="0.2">
      <c r="A638" s="35"/>
      <c r="I638" s="75"/>
      <c r="J638" s="76"/>
      <c r="K638" s="36"/>
      <c r="M638" s="35"/>
    </row>
    <row r="639" spans="1:13" ht="12.75" customHeight="1" x14ac:dyDescent="0.2">
      <c r="A639" s="35"/>
      <c r="I639" s="75"/>
      <c r="J639" s="76"/>
      <c r="K639" s="36"/>
      <c r="M639" s="35"/>
    </row>
    <row r="640" spans="1:13" ht="12.75" customHeight="1" x14ac:dyDescent="0.2">
      <c r="A640" s="35"/>
      <c r="I640" s="75"/>
      <c r="J640" s="76"/>
      <c r="K640" s="36"/>
      <c r="M640" s="35"/>
    </row>
    <row r="641" spans="1:13" ht="12.75" customHeight="1" x14ac:dyDescent="0.2">
      <c r="A641" s="35"/>
      <c r="I641" s="75"/>
      <c r="J641" s="76"/>
      <c r="K641" s="36"/>
      <c r="M641" s="35"/>
    </row>
    <row r="642" spans="1:13" ht="12.75" customHeight="1" x14ac:dyDescent="0.2">
      <c r="A642" s="35"/>
      <c r="I642" s="75"/>
      <c r="J642" s="76"/>
      <c r="K642" s="36"/>
      <c r="M642" s="35"/>
    </row>
    <row r="643" spans="1:13" ht="12.75" customHeight="1" x14ac:dyDescent="0.2">
      <c r="A643" s="35"/>
      <c r="I643" s="75"/>
      <c r="J643" s="76"/>
      <c r="K643" s="36"/>
      <c r="M643" s="35"/>
    </row>
    <row r="644" spans="1:13" ht="12.75" customHeight="1" x14ac:dyDescent="0.2">
      <c r="A644" s="35"/>
      <c r="I644" s="75"/>
      <c r="J644" s="76"/>
      <c r="K644" s="36"/>
      <c r="M644" s="35"/>
    </row>
    <row r="645" spans="1:13" ht="12.75" customHeight="1" x14ac:dyDescent="0.2">
      <c r="A645" s="35"/>
      <c r="I645" s="75"/>
      <c r="J645" s="76"/>
      <c r="K645" s="36"/>
      <c r="M645" s="35"/>
    </row>
    <row r="646" spans="1:13" ht="12.75" customHeight="1" x14ac:dyDescent="0.2">
      <c r="A646" s="35"/>
      <c r="I646" s="75"/>
      <c r="J646" s="76"/>
      <c r="K646" s="36"/>
      <c r="M646" s="35"/>
    </row>
    <row r="647" spans="1:13" ht="12.75" customHeight="1" x14ac:dyDescent="0.2">
      <c r="A647" s="35"/>
      <c r="I647" s="75"/>
      <c r="J647" s="76"/>
      <c r="K647" s="36"/>
      <c r="M647" s="35"/>
    </row>
    <row r="648" spans="1:13" ht="12.75" customHeight="1" x14ac:dyDescent="0.2">
      <c r="A648" s="35"/>
      <c r="I648" s="75"/>
      <c r="J648" s="76"/>
      <c r="K648" s="36"/>
      <c r="M648" s="35"/>
    </row>
    <row r="649" spans="1:13" ht="12.75" customHeight="1" x14ac:dyDescent="0.2">
      <c r="A649" s="35"/>
      <c r="I649" s="75"/>
      <c r="J649" s="76"/>
      <c r="K649" s="36"/>
      <c r="M649" s="35"/>
    </row>
    <row r="650" spans="1:13" ht="12.75" customHeight="1" x14ac:dyDescent="0.2">
      <c r="A650" s="35"/>
      <c r="I650" s="75"/>
      <c r="J650" s="76"/>
      <c r="K650" s="36"/>
      <c r="M650" s="35"/>
    </row>
    <row r="651" spans="1:13" ht="12.75" customHeight="1" x14ac:dyDescent="0.2">
      <c r="A651" s="35"/>
      <c r="I651" s="75"/>
      <c r="J651" s="76"/>
      <c r="K651" s="36"/>
      <c r="M651" s="35"/>
    </row>
    <row r="652" spans="1:13" ht="12.75" customHeight="1" x14ac:dyDescent="0.2">
      <c r="A652" s="35"/>
      <c r="I652" s="75"/>
      <c r="J652" s="76"/>
      <c r="K652" s="36"/>
      <c r="M652" s="35"/>
    </row>
    <row r="653" spans="1:13" ht="12.75" customHeight="1" x14ac:dyDescent="0.2">
      <c r="A653" s="35"/>
      <c r="I653" s="75"/>
      <c r="J653" s="76"/>
      <c r="K653" s="36"/>
      <c r="M653" s="35"/>
    </row>
    <row r="654" spans="1:13" ht="12.75" customHeight="1" x14ac:dyDescent="0.2">
      <c r="A654" s="35"/>
      <c r="I654" s="75"/>
      <c r="J654" s="76"/>
      <c r="K654" s="36"/>
      <c r="M654" s="35"/>
    </row>
    <row r="655" spans="1:13" ht="12.75" customHeight="1" x14ac:dyDescent="0.2">
      <c r="A655" s="35"/>
      <c r="I655" s="75"/>
      <c r="J655" s="76"/>
      <c r="K655" s="36"/>
      <c r="M655" s="35"/>
    </row>
    <row r="656" spans="1:13" ht="12.75" customHeight="1" x14ac:dyDescent="0.2">
      <c r="A656" s="35"/>
      <c r="I656" s="75"/>
      <c r="J656" s="76"/>
      <c r="K656" s="36"/>
      <c r="M656" s="35"/>
    </row>
    <row r="657" spans="1:13" ht="12.75" customHeight="1" x14ac:dyDescent="0.2">
      <c r="A657" s="35"/>
      <c r="I657" s="75"/>
      <c r="J657" s="76"/>
      <c r="K657" s="36"/>
      <c r="M657" s="35"/>
    </row>
    <row r="658" spans="1:13" ht="12.75" customHeight="1" x14ac:dyDescent="0.2">
      <c r="A658" s="35"/>
      <c r="I658" s="75"/>
      <c r="J658" s="76"/>
      <c r="K658" s="36"/>
      <c r="M658" s="35"/>
    </row>
    <row r="659" spans="1:13" ht="12.75" customHeight="1" x14ac:dyDescent="0.2">
      <c r="A659" s="35"/>
      <c r="I659" s="75"/>
      <c r="J659" s="76"/>
      <c r="K659" s="36"/>
      <c r="M659" s="35"/>
    </row>
    <row r="660" spans="1:13" ht="12.75" customHeight="1" x14ac:dyDescent="0.2">
      <c r="A660" s="35"/>
      <c r="I660" s="75"/>
      <c r="J660" s="76"/>
      <c r="K660" s="36"/>
      <c r="M660" s="35"/>
    </row>
    <row r="661" spans="1:13" ht="12.75" customHeight="1" x14ac:dyDescent="0.2">
      <c r="A661" s="35"/>
      <c r="I661" s="75"/>
      <c r="J661" s="76"/>
      <c r="K661" s="36"/>
      <c r="M661" s="35"/>
    </row>
    <row r="662" spans="1:13" ht="12.75" customHeight="1" x14ac:dyDescent="0.2">
      <c r="A662" s="35"/>
      <c r="I662" s="75"/>
      <c r="J662" s="76"/>
      <c r="K662" s="36"/>
      <c r="M662" s="35"/>
    </row>
    <row r="663" spans="1:13" ht="12.75" customHeight="1" x14ac:dyDescent="0.2">
      <c r="A663" s="35"/>
      <c r="I663" s="75"/>
      <c r="J663" s="76"/>
      <c r="K663" s="36"/>
      <c r="M663" s="35"/>
    </row>
    <row r="664" spans="1:13" ht="12.75" customHeight="1" x14ac:dyDescent="0.2">
      <c r="A664" s="35"/>
      <c r="I664" s="75"/>
      <c r="J664" s="76"/>
      <c r="K664" s="36"/>
      <c r="M664" s="35"/>
    </row>
    <row r="665" spans="1:13" ht="12.75" customHeight="1" x14ac:dyDescent="0.2">
      <c r="A665" s="35"/>
      <c r="I665" s="75"/>
      <c r="J665" s="76"/>
      <c r="K665" s="36"/>
      <c r="M665" s="35"/>
    </row>
    <row r="666" spans="1:13" ht="12.75" customHeight="1" x14ac:dyDescent="0.2">
      <c r="A666" s="35"/>
      <c r="I666" s="75"/>
      <c r="J666" s="76"/>
      <c r="K666" s="36"/>
      <c r="M666" s="35"/>
    </row>
    <row r="667" spans="1:13" ht="12.75" customHeight="1" x14ac:dyDescent="0.2">
      <c r="A667" s="35"/>
      <c r="I667" s="75"/>
      <c r="J667" s="76"/>
      <c r="K667" s="36"/>
      <c r="M667" s="35"/>
    </row>
    <row r="668" spans="1:13" ht="12.75" customHeight="1" x14ac:dyDescent="0.2">
      <c r="A668" s="35"/>
      <c r="I668" s="75"/>
      <c r="J668" s="76"/>
      <c r="K668" s="36"/>
      <c r="M668" s="35"/>
    </row>
    <row r="669" spans="1:13" ht="12.75" customHeight="1" x14ac:dyDescent="0.2">
      <c r="A669" s="35"/>
      <c r="I669" s="75"/>
      <c r="J669" s="76"/>
      <c r="K669" s="36"/>
      <c r="M669" s="35"/>
    </row>
    <row r="670" spans="1:13" ht="12.75" customHeight="1" x14ac:dyDescent="0.2">
      <c r="A670" s="35"/>
      <c r="I670" s="75"/>
      <c r="J670" s="76"/>
      <c r="K670" s="36"/>
      <c r="M670" s="35"/>
    </row>
    <row r="671" spans="1:13" ht="12.75" customHeight="1" x14ac:dyDescent="0.2">
      <c r="A671" s="35"/>
      <c r="I671" s="75"/>
      <c r="J671" s="76"/>
      <c r="K671" s="36"/>
      <c r="M671" s="35"/>
    </row>
    <row r="672" spans="1:13" ht="12.75" customHeight="1" x14ac:dyDescent="0.2">
      <c r="A672" s="35"/>
      <c r="I672" s="75"/>
      <c r="J672" s="76"/>
      <c r="K672" s="36"/>
      <c r="M672" s="35"/>
    </row>
    <row r="673" spans="1:13" ht="12.75" customHeight="1" x14ac:dyDescent="0.2">
      <c r="A673" s="35"/>
      <c r="I673" s="75"/>
      <c r="J673" s="76"/>
      <c r="K673" s="36"/>
      <c r="M673" s="35"/>
    </row>
    <row r="674" spans="1:13" ht="12.75" customHeight="1" x14ac:dyDescent="0.2">
      <c r="A674" s="35"/>
      <c r="I674" s="75"/>
      <c r="J674" s="76"/>
      <c r="K674" s="36"/>
      <c r="M674" s="35"/>
    </row>
    <row r="675" spans="1:13" ht="12.75" customHeight="1" x14ac:dyDescent="0.2">
      <c r="A675" s="35"/>
      <c r="I675" s="75"/>
      <c r="J675" s="76"/>
      <c r="K675" s="36"/>
      <c r="M675" s="35"/>
    </row>
    <row r="676" spans="1:13" ht="12.75" customHeight="1" x14ac:dyDescent="0.2">
      <c r="A676" s="35"/>
      <c r="I676" s="75"/>
      <c r="J676" s="76"/>
      <c r="K676" s="36"/>
      <c r="M676" s="35"/>
    </row>
    <row r="677" spans="1:13" ht="12.75" customHeight="1" x14ac:dyDescent="0.2">
      <c r="A677" s="35"/>
      <c r="I677" s="75"/>
      <c r="J677" s="76"/>
      <c r="K677" s="36"/>
      <c r="M677" s="35"/>
    </row>
    <row r="678" spans="1:13" ht="12.75" customHeight="1" x14ac:dyDescent="0.2">
      <c r="A678" s="35"/>
      <c r="I678" s="75"/>
      <c r="J678" s="76"/>
      <c r="K678" s="36"/>
      <c r="M678" s="35"/>
    </row>
    <row r="679" spans="1:13" ht="12.75" customHeight="1" x14ac:dyDescent="0.2">
      <c r="A679" s="35"/>
      <c r="I679" s="75"/>
      <c r="J679" s="76"/>
      <c r="K679" s="36"/>
      <c r="M679" s="35"/>
    </row>
    <row r="680" spans="1:13" ht="12.75" customHeight="1" x14ac:dyDescent="0.2">
      <c r="A680" s="35"/>
      <c r="I680" s="75"/>
      <c r="J680" s="76"/>
      <c r="K680" s="36"/>
      <c r="M680" s="35"/>
    </row>
    <row r="681" spans="1:13" ht="12.75" customHeight="1" x14ac:dyDescent="0.2">
      <c r="A681" s="35"/>
      <c r="I681" s="75"/>
      <c r="J681" s="76"/>
      <c r="K681" s="36"/>
      <c r="M681" s="35"/>
    </row>
    <row r="682" spans="1:13" ht="12.75" customHeight="1" x14ac:dyDescent="0.2">
      <c r="A682" s="35"/>
      <c r="I682" s="75"/>
      <c r="J682" s="76"/>
      <c r="K682" s="36"/>
      <c r="M682" s="35"/>
    </row>
    <row r="683" spans="1:13" ht="12.75" customHeight="1" x14ac:dyDescent="0.2">
      <c r="A683" s="35"/>
      <c r="I683" s="75"/>
      <c r="J683" s="76"/>
      <c r="K683" s="36"/>
      <c r="M683" s="35"/>
    </row>
    <row r="684" spans="1:13" ht="12.75" customHeight="1" x14ac:dyDescent="0.2">
      <c r="A684" s="35"/>
      <c r="I684" s="75"/>
      <c r="J684" s="76"/>
      <c r="K684" s="36"/>
      <c r="M684" s="35"/>
    </row>
    <row r="685" spans="1:13" ht="12.75" customHeight="1" x14ac:dyDescent="0.2">
      <c r="A685" s="35"/>
      <c r="I685" s="75"/>
      <c r="J685" s="76"/>
      <c r="K685" s="36"/>
      <c r="M685" s="35"/>
    </row>
    <row r="686" spans="1:13" ht="12.75" customHeight="1" x14ac:dyDescent="0.2">
      <c r="A686" s="35"/>
      <c r="I686" s="75"/>
      <c r="J686" s="76"/>
      <c r="K686" s="36"/>
      <c r="M686" s="35"/>
    </row>
    <row r="687" spans="1:13" ht="12.75" customHeight="1" x14ac:dyDescent="0.2">
      <c r="A687" s="35"/>
      <c r="I687" s="75"/>
      <c r="J687" s="76"/>
      <c r="K687" s="36"/>
      <c r="M687" s="35"/>
    </row>
    <row r="688" spans="1:13" ht="12.75" customHeight="1" x14ac:dyDescent="0.2">
      <c r="A688" s="35"/>
      <c r="I688" s="75"/>
      <c r="J688" s="76"/>
      <c r="K688" s="36"/>
      <c r="M688" s="35"/>
    </row>
    <row r="689" spans="1:13" ht="12.75" customHeight="1" x14ac:dyDescent="0.2">
      <c r="A689" s="35"/>
      <c r="I689" s="75"/>
      <c r="J689" s="76"/>
      <c r="K689" s="36"/>
      <c r="M689" s="35"/>
    </row>
    <row r="690" spans="1:13" ht="12.75" customHeight="1" x14ac:dyDescent="0.2">
      <c r="A690" s="35"/>
      <c r="I690" s="75"/>
      <c r="J690" s="76"/>
      <c r="K690" s="36"/>
      <c r="M690" s="35"/>
    </row>
    <row r="691" spans="1:13" ht="12.75" customHeight="1" x14ac:dyDescent="0.2">
      <c r="A691" s="35"/>
      <c r="I691" s="75"/>
      <c r="J691" s="76"/>
      <c r="K691" s="36"/>
      <c r="M691" s="35"/>
    </row>
    <row r="692" spans="1:13" ht="12.75" customHeight="1" x14ac:dyDescent="0.2">
      <c r="A692" s="35"/>
      <c r="I692" s="75"/>
      <c r="J692" s="76"/>
      <c r="K692" s="36"/>
      <c r="M692" s="35"/>
    </row>
    <row r="693" spans="1:13" ht="12.75" customHeight="1" x14ac:dyDescent="0.2">
      <c r="A693" s="35"/>
      <c r="I693" s="75"/>
      <c r="J693" s="76"/>
      <c r="K693" s="36"/>
      <c r="M693" s="35"/>
    </row>
    <row r="694" spans="1:13" ht="12.75" customHeight="1" x14ac:dyDescent="0.2">
      <c r="A694" s="35"/>
      <c r="I694" s="75"/>
      <c r="J694" s="76"/>
      <c r="K694" s="36"/>
      <c r="M694" s="35"/>
    </row>
    <row r="695" spans="1:13" ht="12.75" customHeight="1" x14ac:dyDescent="0.2">
      <c r="A695" s="35"/>
      <c r="I695" s="75"/>
      <c r="J695" s="76"/>
      <c r="K695" s="36"/>
      <c r="M695" s="35"/>
    </row>
    <row r="696" spans="1:13" ht="12.75" customHeight="1" x14ac:dyDescent="0.2">
      <c r="A696" s="35"/>
      <c r="I696" s="75"/>
      <c r="J696" s="76"/>
      <c r="K696" s="36"/>
      <c r="M696" s="35"/>
    </row>
    <row r="697" spans="1:13" ht="12.75" customHeight="1" x14ac:dyDescent="0.2">
      <c r="A697" s="35"/>
      <c r="I697" s="75"/>
      <c r="J697" s="76"/>
      <c r="K697" s="36"/>
      <c r="M697" s="35"/>
    </row>
    <row r="698" spans="1:13" ht="12.75" customHeight="1" x14ac:dyDescent="0.2">
      <c r="A698" s="35"/>
      <c r="I698" s="75"/>
      <c r="J698" s="76"/>
      <c r="K698" s="36"/>
      <c r="M698" s="35"/>
    </row>
    <row r="699" spans="1:13" ht="12.75" customHeight="1" x14ac:dyDescent="0.2">
      <c r="A699" s="35"/>
      <c r="I699" s="75"/>
      <c r="J699" s="76"/>
      <c r="K699" s="36"/>
      <c r="M699" s="35"/>
    </row>
    <row r="700" spans="1:13" ht="12.75" customHeight="1" x14ac:dyDescent="0.2">
      <c r="A700" s="35"/>
      <c r="I700" s="75"/>
      <c r="J700" s="76"/>
      <c r="K700" s="36"/>
      <c r="M700" s="35"/>
    </row>
    <row r="701" spans="1:13" ht="12.75" customHeight="1" x14ac:dyDescent="0.2">
      <c r="A701" s="35"/>
      <c r="I701" s="75"/>
      <c r="J701" s="76"/>
      <c r="K701" s="36"/>
      <c r="M701" s="35"/>
    </row>
    <row r="702" spans="1:13" ht="12.75" customHeight="1" x14ac:dyDescent="0.2">
      <c r="A702" s="35"/>
      <c r="I702" s="75"/>
      <c r="J702" s="76"/>
      <c r="K702" s="36"/>
      <c r="M702" s="35"/>
    </row>
    <row r="703" spans="1:13" ht="12.75" customHeight="1" x14ac:dyDescent="0.2">
      <c r="A703" s="35"/>
      <c r="I703" s="75"/>
      <c r="J703" s="76"/>
      <c r="K703" s="36"/>
      <c r="M703" s="35"/>
    </row>
    <row r="704" spans="1:13" ht="12.75" customHeight="1" x14ac:dyDescent="0.2">
      <c r="A704" s="35"/>
      <c r="I704" s="75"/>
      <c r="J704" s="76"/>
      <c r="K704" s="36"/>
      <c r="M704" s="35"/>
    </row>
    <row r="705" spans="1:13" ht="12.75" customHeight="1" x14ac:dyDescent="0.2">
      <c r="A705" s="35"/>
      <c r="I705" s="75"/>
      <c r="J705" s="76"/>
      <c r="K705" s="36"/>
      <c r="M705" s="35"/>
    </row>
    <row r="706" spans="1:13" ht="12.75" customHeight="1" x14ac:dyDescent="0.2">
      <c r="A706" s="35"/>
      <c r="I706" s="75"/>
      <c r="J706" s="76"/>
      <c r="K706" s="36"/>
      <c r="M706" s="35"/>
    </row>
    <row r="707" spans="1:13" ht="12.75" customHeight="1" x14ac:dyDescent="0.2">
      <c r="A707" s="35"/>
      <c r="I707" s="75"/>
      <c r="J707" s="76"/>
      <c r="K707" s="36"/>
      <c r="M707" s="35"/>
    </row>
    <row r="708" spans="1:13" ht="12.75" customHeight="1" x14ac:dyDescent="0.2">
      <c r="A708" s="35"/>
      <c r="I708" s="75"/>
      <c r="J708" s="76"/>
      <c r="K708" s="36"/>
      <c r="M708" s="35"/>
    </row>
    <row r="709" spans="1:13" ht="12.75" customHeight="1" x14ac:dyDescent="0.2">
      <c r="A709" s="35"/>
      <c r="I709" s="75"/>
      <c r="J709" s="76"/>
      <c r="K709" s="36"/>
      <c r="M709" s="35"/>
    </row>
    <row r="710" spans="1:13" ht="12.75" customHeight="1" x14ac:dyDescent="0.2">
      <c r="A710" s="35"/>
      <c r="I710" s="75"/>
      <c r="J710" s="76"/>
      <c r="K710" s="36"/>
      <c r="M710" s="35"/>
    </row>
    <row r="711" spans="1:13" ht="12.75" customHeight="1" x14ac:dyDescent="0.2">
      <c r="A711" s="35"/>
      <c r="I711" s="75"/>
      <c r="J711" s="76"/>
      <c r="K711" s="36"/>
      <c r="M711" s="35"/>
    </row>
    <row r="712" spans="1:13" ht="12.75" customHeight="1" x14ac:dyDescent="0.2">
      <c r="A712" s="35"/>
      <c r="I712" s="75"/>
      <c r="J712" s="76"/>
      <c r="K712" s="36"/>
      <c r="M712" s="35"/>
    </row>
    <row r="713" spans="1:13" ht="12.75" customHeight="1" x14ac:dyDescent="0.2">
      <c r="A713" s="35"/>
      <c r="I713" s="75"/>
      <c r="J713" s="76"/>
      <c r="K713" s="36"/>
      <c r="M713" s="35"/>
    </row>
    <row r="714" spans="1:13" ht="12.75" customHeight="1" x14ac:dyDescent="0.2">
      <c r="A714" s="35"/>
      <c r="I714" s="75"/>
      <c r="J714" s="76"/>
      <c r="K714" s="36"/>
      <c r="M714" s="35"/>
    </row>
    <row r="715" spans="1:13" ht="12.75" customHeight="1" x14ac:dyDescent="0.2">
      <c r="A715" s="35"/>
      <c r="I715" s="75"/>
      <c r="J715" s="76"/>
      <c r="K715" s="36"/>
      <c r="M715" s="35"/>
    </row>
    <row r="716" spans="1:13" ht="12.75" customHeight="1" x14ac:dyDescent="0.2">
      <c r="A716" s="35"/>
      <c r="I716" s="75"/>
      <c r="J716" s="76"/>
      <c r="K716" s="36"/>
      <c r="M716" s="35"/>
    </row>
    <row r="717" spans="1:13" ht="12.75" customHeight="1" x14ac:dyDescent="0.2">
      <c r="A717" s="35"/>
      <c r="I717" s="75"/>
      <c r="J717" s="76"/>
      <c r="K717" s="36"/>
      <c r="M717" s="35"/>
    </row>
    <row r="718" spans="1:13" ht="12.75" customHeight="1" x14ac:dyDescent="0.2">
      <c r="A718" s="35"/>
      <c r="I718" s="75"/>
      <c r="J718" s="76"/>
      <c r="K718" s="36"/>
      <c r="M718" s="35"/>
    </row>
    <row r="719" spans="1:13" ht="12.75" customHeight="1" x14ac:dyDescent="0.2">
      <c r="A719" s="35"/>
      <c r="I719" s="75"/>
      <c r="J719" s="76"/>
      <c r="K719" s="36"/>
      <c r="M719" s="35"/>
    </row>
    <row r="720" spans="1:13" ht="12.75" customHeight="1" x14ac:dyDescent="0.2">
      <c r="A720" s="35"/>
      <c r="I720" s="75"/>
      <c r="J720" s="76"/>
      <c r="K720" s="36"/>
      <c r="M720" s="35"/>
    </row>
    <row r="721" spans="1:13" ht="12.75" customHeight="1" x14ac:dyDescent="0.2">
      <c r="A721" s="35"/>
      <c r="I721" s="75"/>
      <c r="J721" s="76"/>
      <c r="K721" s="36"/>
      <c r="M721" s="35"/>
    </row>
    <row r="722" spans="1:13" ht="12.75" customHeight="1" x14ac:dyDescent="0.2">
      <c r="A722" s="35"/>
      <c r="I722" s="75"/>
      <c r="J722" s="76"/>
      <c r="K722" s="36"/>
      <c r="M722" s="35"/>
    </row>
    <row r="723" spans="1:13" ht="12.75" customHeight="1" x14ac:dyDescent="0.2">
      <c r="A723" s="35"/>
      <c r="I723" s="75"/>
      <c r="J723" s="76"/>
      <c r="K723" s="36"/>
      <c r="M723" s="35"/>
    </row>
    <row r="724" spans="1:13" ht="12.75" customHeight="1" x14ac:dyDescent="0.2">
      <c r="A724" s="35"/>
      <c r="I724" s="75"/>
      <c r="J724" s="76"/>
      <c r="K724" s="36"/>
      <c r="M724" s="35"/>
    </row>
    <row r="725" spans="1:13" ht="12.75" customHeight="1" x14ac:dyDescent="0.2">
      <c r="A725" s="35"/>
      <c r="I725" s="75"/>
      <c r="J725" s="76"/>
      <c r="K725" s="36"/>
      <c r="M725" s="35"/>
    </row>
    <row r="726" spans="1:13" ht="12.75" customHeight="1" x14ac:dyDescent="0.2">
      <c r="A726" s="35"/>
      <c r="I726" s="75"/>
      <c r="J726" s="76"/>
      <c r="K726" s="36"/>
      <c r="M726" s="35"/>
    </row>
    <row r="727" spans="1:13" ht="12.75" customHeight="1" x14ac:dyDescent="0.2">
      <c r="A727" s="35"/>
      <c r="I727" s="75"/>
      <c r="J727" s="76"/>
      <c r="K727" s="36"/>
      <c r="M727" s="35"/>
    </row>
    <row r="728" spans="1:13" ht="12.75" customHeight="1" x14ac:dyDescent="0.2">
      <c r="A728" s="35"/>
      <c r="I728" s="75"/>
      <c r="J728" s="76"/>
      <c r="K728" s="36"/>
      <c r="M728" s="35"/>
    </row>
    <row r="729" spans="1:13" ht="12.75" customHeight="1" x14ac:dyDescent="0.2">
      <c r="A729" s="35"/>
      <c r="I729" s="75"/>
      <c r="J729" s="76"/>
      <c r="K729" s="36"/>
      <c r="M729" s="35"/>
    </row>
    <row r="730" spans="1:13" ht="12.75" customHeight="1" x14ac:dyDescent="0.2">
      <c r="A730" s="35"/>
      <c r="I730" s="75"/>
      <c r="J730" s="76"/>
      <c r="K730" s="36"/>
      <c r="M730" s="35"/>
    </row>
    <row r="731" spans="1:13" ht="12.75" customHeight="1" x14ac:dyDescent="0.2">
      <c r="A731" s="35"/>
      <c r="I731" s="75"/>
      <c r="J731" s="76"/>
      <c r="K731" s="36"/>
      <c r="M731" s="35"/>
    </row>
    <row r="732" spans="1:13" ht="12.75" customHeight="1" x14ac:dyDescent="0.2">
      <c r="A732" s="35"/>
      <c r="I732" s="75"/>
      <c r="J732" s="76"/>
      <c r="K732" s="36"/>
      <c r="M732" s="35"/>
    </row>
    <row r="733" spans="1:13" ht="12.75" customHeight="1" x14ac:dyDescent="0.2">
      <c r="A733" s="35"/>
      <c r="I733" s="75"/>
      <c r="J733" s="76"/>
      <c r="K733" s="36"/>
      <c r="M733" s="35"/>
    </row>
    <row r="734" spans="1:13" ht="12.75" customHeight="1" x14ac:dyDescent="0.2">
      <c r="A734" s="35"/>
      <c r="I734" s="75"/>
      <c r="J734" s="76"/>
      <c r="K734" s="36"/>
      <c r="M734" s="35"/>
    </row>
    <row r="735" spans="1:13" ht="12.75" customHeight="1" x14ac:dyDescent="0.2">
      <c r="A735" s="35"/>
      <c r="I735" s="75"/>
      <c r="J735" s="76"/>
      <c r="K735" s="36"/>
      <c r="M735" s="35"/>
    </row>
    <row r="736" spans="1:13" ht="12.75" customHeight="1" x14ac:dyDescent="0.2">
      <c r="A736" s="35"/>
      <c r="I736" s="75"/>
      <c r="J736" s="76"/>
      <c r="K736" s="36"/>
      <c r="M736" s="35"/>
    </row>
    <row r="737" spans="1:13" ht="12.75" customHeight="1" x14ac:dyDescent="0.2">
      <c r="A737" s="35"/>
      <c r="I737" s="75"/>
      <c r="J737" s="76"/>
      <c r="K737" s="36"/>
      <c r="M737" s="35"/>
    </row>
    <row r="738" spans="1:13" ht="12.75" customHeight="1" x14ac:dyDescent="0.2">
      <c r="A738" s="35"/>
      <c r="I738" s="75"/>
      <c r="J738" s="76"/>
      <c r="K738" s="36"/>
      <c r="M738" s="35"/>
    </row>
    <row r="739" spans="1:13" ht="12.75" customHeight="1" x14ac:dyDescent="0.2">
      <c r="A739" s="35"/>
      <c r="I739" s="75"/>
      <c r="J739" s="76"/>
      <c r="K739" s="36"/>
      <c r="M739" s="35"/>
    </row>
    <row r="740" spans="1:13" ht="12.75" customHeight="1" x14ac:dyDescent="0.2">
      <c r="A740" s="35"/>
      <c r="I740" s="75"/>
      <c r="J740" s="76"/>
      <c r="K740" s="36"/>
      <c r="M740" s="35"/>
    </row>
    <row r="741" spans="1:13" ht="12.75" customHeight="1" x14ac:dyDescent="0.2">
      <c r="A741" s="35"/>
      <c r="I741" s="75"/>
      <c r="J741" s="76"/>
      <c r="K741" s="36"/>
      <c r="M741" s="35"/>
    </row>
    <row r="742" spans="1:13" ht="12.75" customHeight="1" x14ac:dyDescent="0.2">
      <c r="A742" s="35"/>
      <c r="I742" s="75"/>
      <c r="J742" s="76"/>
      <c r="K742" s="36"/>
      <c r="M742" s="35"/>
    </row>
    <row r="743" spans="1:13" ht="12.75" customHeight="1" x14ac:dyDescent="0.2">
      <c r="A743" s="35"/>
      <c r="I743" s="75"/>
      <c r="J743" s="76"/>
      <c r="K743" s="36"/>
      <c r="M743" s="35"/>
    </row>
    <row r="744" spans="1:13" ht="12.75" customHeight="1" x14ac:dyDescent="0.2">
      <c r="A744" s="35"/>
      <c r="I744" s="75"/>
      <c r="J744" s="76"/>
      <c r="K744" s="36"/>
      <c r="M744" s="35"/>
    </row>
    <row r="745" spans="1:13" ht="12.75" customHeight="1" x14ac:dyDescent="0.2">
      <c r="A745" s="35"/>
      <c r="I745" s="75"/>
      <c r="J745" s="76"/>
      <c r="K745" s="36"/>
      <c r="M745" s="35"/>
    </row>
    <row r="746" spans="1:13" ht="12.75" customHeight="1" x14ac:dyDescent="0.2">
      <c r="A746" s="35"/>
      <c r="I746" s="75"/>
      <c r="J746" s="76"/>
      <c r="K746" s="36"/>
      <c r="M746" s="35"/>
    </row>
    <row r="747" spans="1:13" ht="12.75" customHeight="1" x14ac:dyDescent="0.2">
      <c r="A747" s="35"/>
      <c r="I747" s="75"/>
      <c r="J747" s="76"/>
      <c r="K747" s="36"/>
      <c r="M747" s="35"/>
    </row>
    <row r="748" spans="1:13" ht="12.75" customHeight="1" x14ac:dyDescent="0.2">
      <c r="A748" s="35"/>
      <c r="I748" s="75"/>
      <c r="J748" s="76"/>
      <c r="K748" s="36"/>
      <c r="M748" s="35"/>
    </row>
    <row r="749" spans="1:13" ht="12.75" customHeight="1" x14ac:dyDescent="0.2">
      <c r="A749" s="35"/>
      <c r="I749" s="75"/>
      <c r="J749" s="76"/>
      <c r="K749" s="36"/>
      <c r="M749" s="35"/>
    </row>
    <row r="750" spans="1:13" ht="12.75" customHeight="1" x14ac:dyDescent="0.2">
      <c r="A750" s="35"/>
      <c r="I750" s="75"/>
      <c r="J750" s="76"/>
      <c r="K750" s="36"/>
      <c r="M750" s="35"/>
    </row>
    <row r="751" spans="1:13" ht="12.75" customHeight="1" x14ac:dyDescent="0.2">
      <c r="A751" s="35"/>
      <c r="I751" s="75"/>
      <c r="J751" s="76"/>
      <c r="K751" s="36"/>
      <c r="M751" s="35"/>
    </row>
    <row r="752" spans="1:13" ht="12.75" customHeight="1" x14ac:dyDescent="0.2">
      <c r="A752" s="35"/>
      <c r="I752" s="75"/>
      <c r="J752" s="76"/>
      <c r="K752" s="36"/>
      <c r="M752" s="35"/>
    </row>
    <row r="753" spans="1:13" ht="12.75" customHeight="1" x14ac:dyDescent="0.2">
      <c r="A753" s="35"/>
      <c r="I753" s="75"/>
      <c r="J753" s="76"/>
      <c r="K753" s="36"/>
      <c r="M753" s="35"/>
    </row>
    <row r="754" spans="1:13" ht="12.75" customHeight="1" x14ac:dyDescent="0.2">
      <c r="A754" s="35"/>
      <c r="I754" s="75"/>
      <c r="J754" s="76"/>
      <c r="K754" s="36"/>
      <c r="M754" s="35"/>
    </row>
    <row r="755" spans="1:13" ht="12.75" customHeight="1" x14ac:dyDescent="0.2">
      <c r="A755" s="35"/>
      <c r="I755" s="75"/>
      <c r="J755" s="76"/>
      <c r="K755" s="36"/>
      <c r="M755" s="35"/>
    </row>
    <row r="756" spans="1:13" ht="12.75" customHeight="1" x14ac:dyDescent="0.2">
      <c r="A756" s="35"/>
      <c r="I756" s="75"/>
      <c r="J756" s="76"/>
      <c r="K756" s="36"/>
      <c r="M756" s="35"/>
    </row>
    <row r="757" spans="1:13" ht="12.75" customHeight="1" x14ac:dyDescent="0.2">
      <c r="A757" s="35"/>
      <c r="I757" s="75"/>
      <c r="J757" s="76"/>
      <c r="K757" s="36"/>
      <c r="M757" s="35"/>
    </row>
    <row r="758" spans="1:13" ht="12.75" customHeight="1" x14ac:dyDescent="0.2">
      <c r="A758" s="35"/>
      <c r="I758" s="75"/>
      <c r="J758" s="76"/>
      <c r="K758" s="36"/>
      <c r="M758" s="35"/>
    </row>
    <row r="759" spans="1:13" ht="12.75" customHeight="1" x14ac:dyDescent="0.2">
      <c r="A759" s="35"/>
      <c r="I759" s="75"/>
      <c r="J759" s="76"/>
      <c r="K759" s="36"/>
      <c r="M759" s="35"/>
    </row>
    <row r="760" spans="1:13" ht="12.75" customHeight="1" x14ac:dyDescent="0.2">
      <c r="A760" s="35"/>
      <c r="I760" s="75"/>
      <c r="J760" s="76"/>
      <c r="K760" s="36"/>
      <c r="M760" s="35"/>
    </row>
    <row r="761" spans="1:13" ht="12.75" customHeight="1" x14ac:dyDescent="0.2">
      <c r="A761" s="35"/>
      <c r="I761" s="75"/>
      <c r="J761" s="76"/>
      <c r="K761" s="36"/>
      <c r="M761" s="35"/>
    </row>
    <row r="762" spans="1:13" ht="12.75" customHeight="1" x14ac:dyDescent="0.2">
      <c r="A762" s="35"/>
      <c r="I762" s="75"/>
      <c r="J762" s="76"/>
      <c r="K762" s="36"/>
      <c r="M762" s="35"/>
    </row>
    <row r="763" spans="1:13" ht="12.75" customHeight="1" x14ac:dyDescent="0.2">
      <c r="A763" s="35"/>
      <c r="I763" s="75"/>
      <c r="J763" s="76"/>
      <c r="K763" s="36"/>
      <c r="M763" s="35"/>
    </row>
    <row r="764" spans="1:13" ht="12.75" customHeight="1" x14ac:dyDescent="0.2">
      <c r="A764" s="35"/>
      <c r="I764" s="75"/>
      <c r="J764" s="76"/>
      <c r="K764" s="36"/>
      <c r="M764" s="35"/>
    </row>
    <row r="765" spans="1:13" ht="12.75" customHeight="1" x14ac:dyDescent="0.2">
      <c r="A765" s="35"/>
      <c r="I765" s="75"/>
      <c r="J765" s="76"/>
      <c r="K765" s="36"/>
      <c r="M765" s="35"/>
    </row>
    <row r="766" spans="1:13" ht="12.75" customHeight="1" x14ac:dyDescent="0.2">
      <c r="A766" s="35"/>
      <c r="I766" s="75"/>
      <c r="J766" s="76"/>
      <c r="K766" s="36"/>
      <c r="M766" s="35"/>
    </row>
    <row r="767" spans="1:13" ht="12.75" customHeight="1" x14ac:dyDescent="0.2">
      <c r="A767" s="35"/>
      <c r="I767" s="75"/>
      <c r="J767" s="76"/>
      <c r="K767" s="36"/>
      <c r="M767" s="35"/>
    </row>
    <row r="768" spans="1:13" ht="12.75" customHeight="1" x14ac:dyDescent="0.2">
      <c r="A768" s="35"/>
      <c r="I768" s="75"/>
      <c r="J768" s="76"/>
      <c r="K768" s="36"/>
      <c r="M768" s="35"/>
    </row>
    <row r="769" spans="1:13" ht="12.75" customHeight="1" x14ac:dyDescent="0.2">
      <c r="A769" s="35"/>
      <c r="I769" s="75"/>
      <c r="J769" s="76"/>
      <c r="K769" s="36"/>
      <c r="M769" s="35"/>
    </row>
    <row r="770" spans="1:13" ht="12.75" customHeight="1" x14ac:dyDescent="0.2">
      <c r="A770" s="35"/>
      <c r="I770" s="75"/>
      <c r="J770" s="76"/>
      <c r="K770" s="36"/>
      <c r="M770" s="35"/>
    </row>
    <row r="771" spans="1:13" ht="12.75" customHeight="1" x14ac:dyDescent="0.2">
      <c r="A771" s="35"/>
      <c r="I771" s="75"/>
      <c r="J771" s="76"/>
      <c r="K771" s="36"/>
      <c r="M771" s="35"/>
    </row>
    <row r="772" spans="1:13" ht="12.75" customHeight="1" x14ac:dyDescent="0.2">
      <c r="A772" s="35"/>
      <c r="I772" s="75"/>
      <c r="J772" s="76"/>
      <c r="K772" s="36"/>
      <c r="M772" s="35"/>
    </row>
    <row r="773" spans="1:13" ht="12.75" customHeight="1" x14ac:dyDescent="0.2">
      <c r="A773" s="35"/>
      <c r="I773" s="75"/>
      <c r="J773" s="76"/>
      <c r="K773" s="36"/>
      <c r="M773" s="35"/>
    </row>
    <row r="774" spans="1:13" ht="12.75" customHeight="1" x14ac:dyDescent="0.2">
      <c r="A774" s="35"/>
      <c r="I774" s="75"/>
      <c r="J774" s="76"/>
      <c r="K774" s="36"/>
      <c r="M774" s="35"/>
    </row>
    <row r="775" spans="1:13" ht="12.75" customHeight="1" x14ac:dyDescent="0.2">
      <c r="A775" s="35"/>
      <c r="I775" s="75"/>
      <c r="J775" s="76"/>
      <c r="K775" s="36"/>
      <c r="M775" s="35"/>
    </row>
    <row r="776" spans="1:13" ht="12.75" customHeight="1" x14ac:dyDescent="0.2">
      <c r="A776" s="35"/>
      <c r="I776" s="75"/>
      <c r="J776" s="76"/>
      <c r="K776" s="36"/>
      <c r="M776" s="35"/>
    </row>
    <row r="777" spans="1:13" ht="12.75" customHeight="1" x14ac:dyDescent="0.2">
      <c r="A777" s="35"/>
      <c r="I777" s="75"/>
      <c r="J777" s="76"/>
      <c r="K777" s="36"/>
      <c r="M777" s="35"/>
    </row>
    <row r="778" spans="1:13" ht="12.75" customHeight="1" x14ac:dyDescent="0.2">
      <c r="A778" s="35"/>
      <c r="I778" s="75"/>
      <c r="J778" s="76"/>
      <c r="K778" s="36"/>
      <c r="M778" s="35"/>
    </row>
    <row r="779" spans="1:13" ht="12.75" customHeight="1" x14ac:dyDescent="0.2">
      <c r="A779" s="35"/>
      <c r="I779" s="75"/>
      <c r="J779" s="76"/>
      <c r="K779" s="36"/>
      <c r="M779" s="35"/>
    </row>
    <row r="780" spans="1:13" ht="12.75" customHeight="1" x14ac:dyDescent="0.2">
      <c r="A780" s="35"/>
      <c r="I780" s="75"/>
      <c r="J780" s="76"/>
      <c r="K780" s="36"/>
      <c r="M780" s="35"/>
    </row>
    <row r="781" spans="1:13" ht="12.75" customHeight="1" x14ac:dyDescent="0.2">
      <c r="A781" s="35"/>
      <c r="I781" s="75"/>
      <c r="J781" s="76"/>
      <c r="K781" s="36"/>
      <c r="M781" s="35"/>
    </row>
    <row r="782" spans="1:13" ht="12.75" customHeight="1" x14ac:dyDescent="0.2">
      <c r="A782" s="35"/>
      <c r="I782" s="75"/>
      <c r="J782" s="76"/>
      <c r="K782" s="36"/>
      <c r="M782" s="35"/>
    </row>
    <row r="783" spans="1:13" ht="12.75" customHeight="1" x14ac:dyDescent="0.2">
      <c r="A783" s="35"/>
      <c r="I783" s="75"/>
      <c r="J783" s="76"/>
      <c r="K783" s="36"/>
      <c r="M783" s="35"/>
    </row>
    <row r="784" spans="1:13" ht="12.75" customHeight="1" x14ac:dyDescent="0.2">
      <c r="A784" s="35"/>
      <c r="I784" s="75"/>
      <c r="J784" s="76"/>
      <c r="K784" s="36"/>
      <c r="M784" s="35"/>
    </row>
    <row r="785" spans="1:13" ht="12.75" customHeight="1" x14ac:dyDescent="0.2">
      <c r="A785" s="35"/>
      <c r="I785" s="75"/>
      <c r="J785" s="76"/>
      <c r="K785" s="36"/>
      <c r="M785" s="35"/>
    </row>
    <row r="786" spans="1:13" ht="12.75" customHeight="1" x14ac:dyDescent="0.2">
      <c r="A786" s="35"/>
      <c r="I786" s="75"/>
      <c r="J786" s="76"/>
      <c r="K786" s="36"/>
      <c r="M786" s="35"/>
    </row>
    <row r="787" spans="1:13" ht="12.75" customHeight="1" x14ac:dyDescent="0.2">
      <c r="A787" s="35"/>
      <c r="I787" s="75"/>
      <c r="J787" s="76"/>
      <c r="K787" s="36"/>
      <c r="M787" s="35"/>
    </row>
    <row r="788" spans="1:13" ht="12.75" customHeight="1" x14ac:dyDescent="0.2">
      <c r="A788" s="35"/>
      <c r="I788" s="75"/>
      <c r="J788" s="76"/>
      <c r="K788" s="36"/>
      <c r="M788" s="35"/>
    </row>
    <row r="789" spans="1:13" ht="12.75" customHeight="1" x14ac:dyDescent="0.2">
      <c r="A789" s="35"/>
      <c r="I789" s="75"/>
      <c r="J789" s="76"/>
      <c r="K789" s="36"/>
      <c r="M789" s="35"/>
    </row>
    <row r="790" spans="1:13" ht="12.75" customHeight="1" x14ac:dyDescent="0.2">
      <c r="A790" s="35"/>
      <c r="I790" s="75"/>
      <c r="J790" s="76"/>
      <c r="K790" s="36"/>
      <c r="M790" s="35"/>
    </row>
    <row r="791" spans="1:13" ht="12.75" customHeight="1" x14ac:dyDescent="0.2">
      <c r="A791" s="35"/>
      <c r="I791" s="75"/>
      <c r="J791" s="76"/>
      <c r="K791" s="36"/>
      <c r="M791" s="35"/>
    </row>
    <row r="792" spans="1:13" ht="12.75" customHeight="1" x14ac:dyDescent="0.2">
      <c r="A792" s="35"/>
      <c r="I792" s="75"/>
      <c r="J792" s="76"/>
      <c r="K792" s="36"/>
      <c r="M792" s="35"/>
    </row>
    <row r="793" spans="1:13" ht="12.75" customHeight="1" x14ac:dyDescent="0.2">
      <c r="A793" s="35"/>
      <c r="I793" s="75"/>
      <c r="J793" s="76"/>
      <c r="K793" s="36"/>
      <c r="M793" s="35"/>
    </row>
    <row r="794" spans="1:13" ht="12.75" customHeight="1" x14ac:dyDescent="0.2">
      <c r="A794" s="35"/>
      <c r="I794" s="75"/>
      <c r="J794" s="76"/>
      <c r="K794" s="36"/>
      <c r="M794" s="35"/>
    </row>
    <row r="795" spans="1:13" ht="12.75" customHeight="1" x14ac:dyDescent="0.2">
      <c r="A795" s="35"/>
      <c r="I795" s="75"/>
      <c r="J795" s="76"/>
      <c r="K795" s="36"/>
      <c r="M795" s="35"/>
    </row>
    <row r="796" spans="1:13" ht="12.75" customHeight="1" x14ac:dyDescent="0.2">
      <c r="A796" s="35"/>
      <c r="I796" s="75"/>
      <c r="J796" s="76"/>
      <c r="K796" s="36"/>
      <c r="M796" s="35"/>
    </row>
    <row r="797" spans="1:13" ht="12.75" customHeight="1" x14ac:dyDescent="0.2">
      <c r="A797" s="35"/>
      <c r="I797" s="75"/>
      <c r="J797" s="76"/>
      <c r="K797" s="36"/>
      <c r="M797" s="35"/>
    </row>
    <row r="798" spans="1:13" ht="12.75" customHeight="1" x14ac:dyDescent="0.2">
      <c r="A798" s="35"/>
      <c r="I798" s="75"/>
      <c r="J798" s="76"/>
      <c r="K798" s="36"/>
      <c r="M798" s="35"/>
    </row>
    <row r="799" spans="1:13" ht="12.75" customHeight="1" x14ac:dyDescent="0.2">
      <c r="A799" s="35"/>
      <c r="I799" s="75"/>
      <c r="J799" s="76"/>
      <c r="K799" s="36"/>
      <c r="M799" s="35"/>
    </row>
    <row r="800" spans="1:13" ht="12.75" customHeight="1" x14ac:dyDescent="0.2">
      <c r="A800" s="35"/>
      <c r="I800" s="75"/>
      <c r="J800" s="76"/>
      <c r="K800" s="36"/>
      <c r="M800" s="35"/>
    </row>
    <row r="801" spans="1:13" ht="12.75" customHeight="1" x14ac:dyDescent="0.2">
      <c r="A801" s="35"/>
      <c r="I801" s="75"/>
      <c r="J801" s="76"/>
      <c r="K801" s="36"/>
      <c r="M801" s="35"/>
    </row>
    <row r="802" spans="1:13" ht="12.75" customHeight="1" x14ac:dyDescent="0.2">
      <c r="A802" s="35"/>
      <c r="I802" s="75"/>
      <c r="J802" s="76"/>
      <c r="K802" s="36"/>
      <c r="M802" s="35"/>
    </row>
    <row r="803" spans="1:13" ht="12.75" customHeight="1" x14ac:dyDescent="0.2">
      <c r="A803" s="35"/>
      <c r="I803" s="75"/>
      <c r="J803" s="76"/>
      <c r="K803" s="36"/>
      <c r="M803" s="35"/>
    </row>
    <row r="804" spans="1:13" ht="12.75" customHeight="1" x14ac:dyDescent="0.2">
      <c r="A804" s="35"/>
      <c r="I804" s="75"/>
      <c r="J804" s="76"/>
      <c r="K804" s="36"/>
      <c r="M804" s="35"/>
    </row>
    <row r="805" spans="1:13" ht="12.75" customHeight="1" x14ac:dyDescent="0.2">
      <c r="A805" s="35"/>
      <c r="I805" s="75"/>
      <c r="J805" s="76"/>
      <c r="K805" s="36"/>
      <c r="M805" s="35"/>
    </row>
    <row r="806" spans="1:13" ht="12.75" customHeight="1" x14ac:dyDescent="0.2">
      <c r="A806" s="35"/>
      <c r="I806" s="75"/>
      <c r="J806" s="76"/>
      <c r="K806" s="36"/>
      <c r="M806" s="35"/>
    </row>
    <row r="807" spans="1:13" ht="12.75" customHeight="1" x14ac:dyDescent="0.2">
      <c r="A807" s="35"/>
      <c r="I807" s="75"/>
      <c r="J807" s="76"/>
      <c r="K807" s="36"/>
      <c r="M807" s="35"/>
    </row>
    <row r="808" spans="1:13" ht="12.75" customHeight="1" x14ac:dyDescent="0.2">
      <c r="A808" s="35"/>
      <c r="I808" s="75"/>
      <c r="J808" s="76"/>
      <c r="K808" s="36"/>
      <c r="M808" s="35"/>
    </row>
    <row r="809" spans="1:13" ht="12.75" customHeight="1" x14ac:dyDescent="0.2">
      <c r="A809" s="35"/>
      <c r="I809" s="75"/>
      <c r="J809" s="76"/>
      <c r="K809" s="36"/>
      <c r="M809" s="35"/>
    </row>
    <row r="810" spans="1:13" ht="12.75" customHeight="1" x14ac:dyDescent="0.2">
      <c r="A810" s="35"/>
      <c r="I810" s="75"/>
      <c r="J810" s="76"/>
      <c r="K810" s="36"/>
      <c r="M810" s="35"/>
    </row>
    <row r="811" spans="1:13" ht="12.75" customHeight="1" x14ac:dyDescent="0.2">
      <c r="A811" s="35"/>
      <c r="I811" s="75"/>
      <c r="J811" s="76"/>
      <c r="K811" s="36"/>
      <c r="M811" s="35"/>
    </row>
    <row r="812" spans="1:13" ht="12.75" customHeight="1" x14ac:dyDescent="0.2">
      <c r="A812" s="35"/>
      <c r="I812" s="75"/>
      <c r="J812" s="76"/>
      <c r="K812" s="36"/>
      <c r="M812" s="35"/>
    </row>
    <row r="813" spans="1:13" ht="12.75" customHeight="1" x14ac:dyDescent="0.2">
      <c r="A813" s="35"/>
      <c r="I813" s="75"/>
      <c r="J813" s="76"/>
      <c r="K813" s="36"/>
      <c r="M813" s="35"/>
    </row>
    <row r="814" spans="1:13" ht="12.75" customHeight="1" x14ac:dyDescent="0.2">
      <c r="A814" s="35"/>
      <c r="I814" s="75"/>
      <c r="J814" s="76"/>
      <c r="K814" s="36"/>
      <c r="M814" s="35"/>
    </row>
    <row r="815" spans="1:13" ht="12.75" customHeight="1" x14ac:dyDescent="0.2">
      <c r="A815" s="35"/>
      <c r="I815" s="75"/>
      <c r="J815" s="76"/>
      <c r="K815" s="36"/>
      <c r="M815" s="35"/>
    </row>
    <row r="816" spans="1:13" ht="12.75" customHeight="1" x14ac:dyDescent="0.2">
      <c r="A816" s="35"/>
      <c r="I816" s="75"/>
      <c r="J816" s="76"/>
      <c r="K816" s="36"/>
      <c r="M816" s="35"/>
    </row>
    <row r="817" spans="1:13" ht="12.75" customHeight="1" x14ac:dyDescent="0.2">
      <c r="A817" s="35"/>
      <c r="I817" s="75"/>
      <c r="J817" s="76"/>
      <c r="K817" s="36"/>
      <c r="M817" s="35"/>
    </row>
    <row r="818" spans="1:13" ht="12.75" customHeight="1" x14ac:dyDescent="0.2">
      <c r="A818" s="35"/>
      <c r="I818" s="75"/>
      <c r="J818" s="76"/>
      <c r="K818" s="36"/>
      <c r="M818" s="35"/>
    </row>
    <row r="819" spans="1:13" ht="12.75" customHeight="1" x14ac:dyDescent="0.2">
      <c r="A819" s="35"/>
      <c r="I819" s="75"/>
      <c r="J819" s="76"/>
      <c r="K819" s="36"/>
      <c r="M819" s="35"/>
    </row>
    <row r="820" spans="1:13" ht="12.75" customHeight="1" x14ac:dyDescent="0.2">
      <c r="A820" s="35"/>
      <c r="I820" s="75"/>
      <c r="J820" s="76"/>
      <c r="K820" s="36"/>
      <c r="M820" s="35"/>
    </row>
    <row r="821" spans="1:13" ht="12.75" customHeight="1" x14ac:dyDescent="0.2">
      <c r="A821" s="35"/>
      <c r="I821" s="75"/>
      <c r="J821" s="76"/>
      <c r="K821" s="36"/>
      <c r="M821" s="35"/>
    </row>
    <row r="822" spans="1:13" ht="12.75" customHeight="1" x14ac:dyDescent="0.2">
      <c r="A822" s="35"/>
      <c r="I822" s="75"/>
      <c r="J822" s="76"/>
      <c r="K822" s="36"/>
      <c r="M822" s="35"/>
    </row>
    <row r="823" spans="1:13" ht="12.75" customHeight="1" x14ac:dyDescent="0.2">
      <c r="A823" s="35"/>
      <c r="I823" s="75"/>
      <c r="J823" s="76"/>
      <c r="K823" s="36"/>
      <c r="M823" s="35"/>
    </row>
    <row r="824" spans="1:13" ht="12.75" customHeight="1" x14ac:dyDescent="0.2">
      <c r="A824" s="35"/>
      <c r="I824" s="75"/>
      <c r="J824" s="76"/>
      <c r="K824" s="36"/>
      <c r="M824" s="35"/>
    </row>
    <row r="825" spans="1:13" ht="12.75" customHeight="1" x14ac:dyDescent="0.2">
      <c r="A825" s="35"/>
      <c r="I825" s="75"/>
      <c r="J825" s="76"/>
      <c r="K825" s="36"/>
      <c r="M825" s="35"/>
    </row>
    <row r="826" spans="1:13" ht="12.75" customHeight="1" x14ac:dyDescent="0.2">
      <c r="A826" s="35"/>
      <c r="I826" s="75"/>
      <c r="J826" s="76"/>
      <c r="K826" s="36"/>
      <c r="M826" s="35"/>
    </row>
    <row r="827" spans="1:13" ht="12.75" customHeight="1" x14ac:dyDescent="0.2">
      <c r="A827" s="35"/>
      <c r="I827" s="75"/>
      <c r="J827" s="76"/>
      <c r="K827" s="36"/>
      <c r="M827" s="35"/>
    </row>
    <row r="828" spans="1:13" ht="12.75" customHeight="1" x14ac:dyDescent="0.2">
      <c r="A828" s="35"/>
      <c r="I828" s="75"/>
      <c r="J828" s="76"/>
      <c r="K828" s="36"/>
      <c r="M828" s="35"/>
    </row>
    <row r="829" spans="1:13" ht="12.75" customHeight="1" x14ac:dyDescent="0.2">
      <c r="A829" s="35"/>
      <c r="I829" s="75"/>
      <c r="J829" s="76"/>
      <c r="K829" s="36"/>
      <c r="M829" s="35"/>
    </row>
    <row r="830" spans="1:13" ht="12.75" customHeight="1" x14ac:dyDescent="0.2">
      <c r="A830" s="35"/>
      <c r="I830" s="75"/>
      <c r="J830" s="76"/>
      <c r="K830" s="36"/>
      <c r="M830" s="35"/>
    </row>
    <row r="831" spans="1:13" ht="12.75" customHeight="1" x14ac:dyDescent="0.2">
      <c r="A831" s="35"/>
      <c r="I831" s="75"/>
      <c r="J831" s="76"/>
      <c r="K831" s="36"/>
      <c r="M831" s="35"/>
    </row>
    <row r="832" spans="1:13" ht="12.75" customHeight="1" x14ac:dyDescent="0.2">
      <c r="A832" s="35"/>
      <c r="I832" s="75"/>
      <c r="J832" s="76"/>
      <c r="K832" s="36"/>
      <c r="M832" s="35"/>
    </row>
    <row r="833" spans="1:13" ht="12.75" customHeight="1" x14ac:dyDescent="0.2">
      <c r="A833" s="35"/>
      <c r="I833" s="75"/>
      <c r="J833" s="76"/>
      <c r="K833" s="36"/>
      <c r="M833" s="35"/>
    </row>
    <row r="834" spans="1:13" ht="12.75" customHeight="1" x14ac:dyDescent="0.2">
      <c r="A834" s="35"/>
      <c r="I834" s="75"/>
      <c r="J834" s="76"/>
      <c r="K834" s="36"/>
      <c r="M834" s="35"/>
    </row>
    <row r="835" spans="1:13" ht="12.75" customHeight="1" x14ac:dyDescent="0.2">
      <c r="A835" s="35"/>
      <c r="I835" s="75"/>
      <c r="J835" s="76"/>
      <c r="K835" s="36"/>
      <c r="M835" s="35"/>
    </row>
    <row r="836" spans="1:13" ht="12.75" customHeight="1" x14ac:dyDescent="0.2">
      <c r="A836" s="35"/>
      <c r="I836" s="75"/>
      <c r="J836" s="76"/>
      <c r="K836" s="36"/>
      <c r="M836" s="35"/>
    </row>
    <row r="837" spans="1:13" ht="12.75" customHeight="1" x14ac:dyDescent="0.2">
      <c r="A837" s="35"/>
      <c r="I837" s="75"/>
      <c r="J837" s="76"/>
      <c r="K837" s="36"/>
      <c r="M837" s="35"/>
    </row>
    <row r="838" spans="1:13" ht="12.75" customHeight="1" x14ac:dyDescent="0.2">
      <c r="A838" s="35"/>
      <c r="I838" s="75"/>
      <c r="J838" s="76"/>
      <c r="K838" s="36"/>
      <c r="M838" s="35"/>
    </row>
    <row r="839" spans="1:13" ht="12.75" customHeight="1" x14ac:dyDescent="0.2">
      <c r="A839" s="35"/>
      <c r="I839" s="75"/>
      <c r="J839" s="76"/>
      <c r="K839" s="36"/>
      <c r="M839" s="35"/>
    </row>
    <row r="840" spans="1:13" ht="12.75" customHeight="1" x14ac:dyDescent="0.2">
      <c r="A840" s="35"/>
      <c r="I840" s="75"/>
      <c r="J840" s="76"/>
      <c r="K840" s="36"/>
      <c r="M840" s="35"/>
    </row>
    <row r="841" spans="1:13" ht="12.75" customHeight="1" x14ac:dyDescent="0.2">
      <c r="A841" s="35"/>
      <c r="I841" s="75"/>
      <c r="J841" s="76"/>
      <c r="K841" s="36"/>
      <c r="M841" s="35"/>
    </row>
    <row r="842" spans="1:13" ht="12.75" customHeight="1" x14ac:dyDescent="0.2">
      <c r="A842" s="35"/>
      <c r="I842" s="75"/>
      <c r="J842" s="76"/>
      <c r="K842" s="36"/>
      <c r="M842" s="35"/>
    </row>
    <row r="843" spans="1:13" ht="12.75" customHeight="1" x14ac:dyDescent="0.2">
      <c r="A843" s="35"/>
      <c r="I843" s="75"/>
      <c r="J843" s="76"/>
      <c r="K843" s="36"/>
      <c r="M843" s="35"/>
    </row>
    <row r="844" spans="1:13" ht="12.75" customHeight="1" x14ac:dyDescent="0.2">
      <c r="A844" s="35"/>
      <c r="I844" s="75"/>
      <c r="J844" s="76"/>
      <c r="K844" s="36"/>
      <c r="M844" s="35"/>
    </row>
    <row r="845" spans="1:13" ht="12.75" customHeight="1" x14ac:dyDescent="0.2">
      <c r="A845" s="35"/>
      <c r="I845" s="75"/>
      <c r="J845" s="76"/>
      <c r="K845" s="36"/>
      <c r="M845" s="35"/>
    </row>
    <row r="846" spans="1:13" ht="12.75" customHeight="1" x14ac:dyDescent="0.2">
      <c r="A846" s="35"/>
      <c r="I846" s="75"/>
      <c r="J846" s="76"/>
      <c r="K846" s="36"/>
      <c r="M846" s="35"/>
    </row>
    <row r="847" spans="1:13" ht="12.75" customHeight="1" x14ac:dyDescent="0.2">
      <c r="A847" s="35"/>
      <c r="I847" s="75"/>
      <c r="J847" s="76"/>
      <c r="K847" s="36"/>
      <c r="M847" s="35"/>
    </row>
    <row r="848" spans="1:13" ht="12.75" customHeight="1" x14ac:dyDescent="0.2">
      <c r="A848" s="35"/>
      <c r="I848" s="75"/>
      <c r="J848" s="76"/>
      <c r="K848" s="36"/>
      <c r="M848" s="35"/>
    </row>
    <row r="849" spans="1:13" ht="12.75" customHeight="1" x14ac:dyDescent="0.2">
      <c r="A849" s="35"/>
      <c r="I849" s="75"/>
      <c r="J849" s="76"/>
      <c r="K849" s="36"/>
      <c r="M849" s="35"/>
    </row>
    <row r="850" spans="1:13" ht="12.75" customHeight="1" x14ac:dyDescent="0.2">
      <c r="A850" s="35"/>
      <c r="I850" s="75"/>
      <c r="J850" s="76"/>
      <c r="K850" s="36"/>
      <c r="M850" s="35"/>
    </row>
    <row r="851" spans="1:13" ht="12.75" customHeight="1" x14ac:dyDescent="0.2">
      <c r="A851" s="35"/>
      <c r="I851" s="75"/>
      <c r="J851" s="76"/>
      <c r="K851" s="36"/>
      <c r="M851" s="35"/>
    </row>
    <row r="852" spans="1:13" ht="12.75" customHeight="1" x14ac:dyDescent="0.2">
      <c r="A852" s="35"/>
      <c r="I852" s="75"/>
      <c r="J852" s="76"/>
      <c r="K852" s="36"/>
      <c r="M852" s="35"/>
    </row>
    <row r="853" spans="1:13" ht="12.75" customHeight="1" x14ac:dyDescent="0.2">
      <c r="A853" s="35"/>
      <c r="I853" s="75"/>
      <c r="J853" s="76"/>
      <c r="K853" s="36"/>
      <c r="M853" s="35"/>
    </row>
    <row r="854" spans="1:13" ht="12.75" customHeight="1" x14ac:dyDescent="0.2">
      <c r="A854" s="35"/>
      <c r="I854" s="75"/>
      <c r="J854" s="76"/>
      <c r="K854" s="36"/>
      <c r="M854" s="35"/>
    </row>
    <row r="855" spans="1:13" ht="12.75" customHeight="1" x14ac:dyDescent="0.2">
      <c r="A855" s="35"/>
      <c r="I855" s="75"/>
      <c r="J855" s="76"/>
      <c r="K855" s="36"/>
      <c r="M855" s="35"/>
    </row>
    <row r="856" spans="1:13" ht="12.75" customHeight="1" x14ac:dyDescent="0.2">
      <c r="A856" s="35"/>
      <c r="I856" s="75"/>
      <c r="J856" s="76"/>
      <c r="K856" s="36"/>
      <c r="M856" s="35"/>
    </row>
    <row r="857" spans="1:13" ht="12.75" customHeight="1" x14ac:dyDescent="0.2">
      <c r="A857" s="35"/>
      <c r="I857" s="75"/>
      <c r="J857" s="76"/>
      <c r="K857" s="36"/>
      <c r="M857" s="35"/>
    </row>
    <row r="858" spans="1:13" ht="12.75" customHeight="1" x14ac:dyDescent="0.2">
      <c r="A858" s="35"/>
      <c r="I858" s="75"/>
      <c r="J858" s="76"/>
      <c r="K858" s="36"/>
      <c r="M858" s="35"/>
    </row>
    <row r="859" spans="1:13" ht="12.75" customHeight="1" x14ac:dyDescent="0.2">
      <c r="A859" s="35"/>
      <c r="I859" s="75"/>
      <c r="J859" s="76"/>
      <c r="K859" s="36"/>
      <c r="M859" s="35"/>
    </row>
    <row r="860" spans="1:13" ht="12.75" customHeight="1" x14ac:dyDescent="0.2">
      <c r="A860" s="35"/>
      <c r="I860" s="75"/>
      <c r="J860" s="76"/>
      <c r="K860" s="36"/>
      <c r="M860" s="35"/>
    </row>
    <row r="861" spans="1:13" ht="12.75" customHeight="1" x14ac:dyDescent="0.2">
      <c r="A861" s="35"/>
      <c r="I861" s="75"/>
      <c r="J861" s="76"/>
      <c r="K861" s="36"/>
      <c r="M861" s="35"/>
    </row>
    <row r="862" spans="1:13" ht="12.75" customHeight="1" x14ac:dyDescent="0.2">
      <c r="A862" s="35"/>
      <c r="I862" s="75"/>
      <c r="J862" s="76"/>
      <c r="K862" s="36"/>
      <c r="M862" s="35"/>
    </row>
    <row r="863" spans="1:13" ht="12.75" customHeight="1" x14ac:dyDescent="0.2">
      <c r="A863" s="35"/>
      <c r="I863" s="75"/>
      <c r="J863" s="76"/>
      <c r="K863" s="36"/>
      <c r="M863" s="35"/>
    </row>
    <row r="864" spans="1:13" ht="12.75" customHeight="1" x14ac:dyDescent="0.2">
      <c r="A864" s="35"/>
      <c r="I864" s="75"/>
      <c r="J864" s="76"/>
      <c r="K864" s="36"/>
      <c r="M864" s="35"/>
    </row>
    <row r="865" spans="1:13" ht="12.75" customHeight="1" x14ac:dyDescent="0.2">
      <c r="A865" s="35"/>
      <c r="I865" s="75"/>
      <c r="J865" s="76"/>
      <c r="K865" s="36"/>
      <c r="M865" s="35"/>
    </row>
    <row r="866" spans="1:13" ht="12.75" customHeight="1" x14ac:dyDescent="0.2">
      <c r="A866" s="35"/>
      <c r="I866" s="75"/>
      <c r="J866" s="76"/>
      <c r="K866" s="36"/>
      <c r="M866" s="35"/>
    </row>
    <row r="867" spans="1:13" ht="12.75" customHeight="1" x14ac:dyDescent="0.2">
      <c r="A867" s="35"/>
      <c r="I867" s="75"/>
      <c r="J867" s="76"/>
      <c r="K867" s="36"/>
      <c r="M867" s="35"/>
    </row>
    <row r="868" spans="1:13" ht="12.75" customHeight="1" x14ac:dyDescent="0.2">
      <c r="A868" s="35"/>
      <c r="I868" s="75"/>
      <c r="J868" s="76"/>
      <c r="K868" s="36"/>
      <c r="M868" s="35"/>
    </row>
    <row r="869" spans="1:13" ht="12.75" customHeight="1" x14ac:dyDescent="0.2">
      <c r="A869" s="35"/>
      <c r="I869" s="75"/>
      <c r="J869" s="76"/>
      <c r="K869" s="36"/>
      <c r="M869" s="35"/>
    </row>
    <row r="870" spans="1:13" ht="12.75" customHeight="1" x14ac:dyDescent="0.2">
      <c r="A870" s="35"/>
      <c r="I870" s="75"/>
      <c r="J870" s="76"/>
      <c r="K870" s="36"/>
      <c r="M870" s="35"/>
    </row>
    <row r="871" spans="1:13" ht="12.75" customHeight="1" x14ac:dyDescent="0.2">
      <c r="A871" s="35"/>
      <c r="I871" s="75"/>
      <c r="J871" s="76"/>
      <c r="K871" s="36"/>
      <c r="M871" s="35"/>
    </row>
    <row r="872" spans="1:13" ht="12.75" customHeight="1" x14ac:dyDescent="0.2">
      <c r="A872" s="35"/>
      <c r="I872" s="75"/>
      <c r="J872" s="76"/>
      <c r="K872" s="36"/>
      <c r="M872" s="35"/>
    </row>
    <row r="873" spans="1:13" ht="12.75" customHeight="1" x14ac:dyDescent="0.2">
      <c r="A873" s="35"/>
      <c r="I873" s="75"/>
      <c r="J873" s="76"/>
      <c r="K873" s="36"/>
      <c r="M873" s="35"/>
    </row>
    <row r="874" spans="1:13" ht="12.75" customHeight="1" x14ac:dyDescent="0.2">
      <c r="A874" s="35"/>
      <c r="I874" s="75"/>
      <c r="J874" s="76"/>
      <c r="K874" s="36"/>
      <c r="M874" s="35"/>
    </row>
    <row r="875" spans="1:13" ht="12.75" customHeight="1" x14ac:dyDescent="0.2">
      <c r="A875" s="35"/>
      <c r="I875" s="75"/>
      <c r="J875" s="76"/>
      <c r="K875" s="36"/>
      <c r="M875" s="35"/>
    </row>
    <row r="876" spans="1:13" ht="12.75" customHeight="1" x14ac:dyDescent="0.2">
      <c r="A876" s="35"/>
      <c r="I876" s="75"/>
      <c r="J876" s="76"/>
      <c r="K876" s="36"/>
      <c r="M876" s="35"/>
    </row>
    <row r="877" spans="1:13" ht="12.75" customHeight="1" x14ac:dyDescent="0.2">
      <c r="A877" s="35"/>
      <c r="I877" s="75"/>
      <c r="J877" s="76"/>
      <c r="K877" s="36"/>
      <c r="M877" s="35"/>
    </row>
    <row r="878" spans="1:13" ht="12.75" customHeight="1" x14ac:dyDescent="0.2">
      <c r="A878" s="35"/>
      <c r="I878" s="75"/>
      <c r="J878" s="76"/>
      <c r="K878" s="36"/>
      <c r="M878" s="35"/>
    </row>
    <row r="879" spans="1:13" ht="12.75" customHeight="1" x14ac:dyDescent="0.2">
      <c r="A879" s="35"/>
      <c r="I879" s="75"/>
      <c r="J879" s="76"/>
      <c r="K879" s="36"/>
      <c r="M879" s="35"/>
    </row>
    <row r="880" spans="1:13" ht="12.75" customHeight="1" x14ac:dyDescent="0.2">
      <c r="A880" s="35"/>
      <c r="I880" s="75"/>
      <c r="J880" s="76"/>
      <c r="K880" s="36"/>
      <c r="M880" s="35"/>
    </row>
    <row r="881" spans="1:13" ht="12.75" customHeight="1" x14ac:dyDescent="0.2">
      <c r="A881" s="35"/>
      <c r="I881" s="75"/>
      <c r="J881" s="76"/>
      <c r="K881" s="36"/>
      <c r="M881" s="35"/>
    </row>
    <row r="882" spans="1:13" ht="12.75" customHeight="1" x14ac:dyDescent="0.2">
      <c r="A882" s="35"/>
      <c r="I882" s="75"/>
      <c r="J882" s="76"/>
      <c r="K882" s="36"/>
      <c r="M882" s="35"/>
    </row>
    <row r="883" spans="1:13" ht="12.75" customHeight="1" x14ac:dyDescent="0.2">
      <c r="A883" s="35"/>
      <c r="I883" s="75"/>
      <c r="J883" s="76"/>
      <c r="K883" s="36"/>
      <c r="M883" s="35"/>
    </row>
    <row r="884" spans="1:13" ht="12.75" customHeight="1" x14ac:dyDescent="0.2">
      <c r="A884" s="35"/>
      <c r="I884" s="75"/>
      <c r="J884" s="76"/>
      <c r="K884" s="36"/>
      <c r="M884" s="35"/>
    </row>
    <row r="885" spans="1:13" ht="12.75" customHeight="1" x14ac:dyDescent="0.2">
      <c r="A885" s="35"/>
      <c r="I885" s="75"/>
      <c r="J885" s="76"/>
      <c r="K885" s="36"/>
      <c r="M885" s="35"/>
    </row>
    <row r="886" spans="1:13" ht="12.75" customHeight="1" x14ac:dyDescent="0.2">
      <c r="A886" s="35"/>
      <c r="I886" s="75"/>
      <c r="J886" s="76"/>
      <c r="K886" s="36"/>
      <c r="M886" s="35"/>
    </row>
    <row r="887" spans="1:13" ht="12.75" customHeight="1" x14ac:dyDescent="0.2">
      <c r="A887" s="35"/>
      <c r="I887" s="75"/>
      <c r="J887" s="76"/>
      <c r="K887" s="36"/>
      <c r="M887" s="35"/>
    </row>
    <row r="888" spans="1:13" ht="12.75" customHeight="1" x14ac:dyDescent="0.2">
      <c r="A888" s="35"/>
      <c r="I888" s="75"/>
      <c r="J888" s="76"/>
      <c r="K888" s="36"/>
      <c r="M888" s="35"/>
    </row>
    <row r="889" spans="1:13" ht="12.75" customHeight="1" x14ac:dyDescent="0.2">
      <c r="A889" s="35"/>
      <c r="I889" s="75"/>
      <c r="J889" s="76"/>
      <c r="K889" s="36"/>
      <c r="M889" s="35"/>
    </row>
    <row r="890" spans="1:13" ht="12.75" customHeight="1" x14ac:dyDescent="0.2">
      <c r="A890" s="35"/>
      <c r="I890" s="75"/>
      <c r="J890" s="76"/>
      <c r="K890" s="36"/>
      <c r="M890" s="35"/>
    </row>
    <row r="891" spans="1:13" ht="12.75" customHeight="1" x14ac:dyDescent="0.2">
      <c r="A891" s="35"/>
      <c r="I891" s="75"/>
      <c r="J891" s="76"/>
      <c r="K891" s="36"/>
      <c r="M891" s="35"/>
    </row>
    <row r="892" spans="1:13" ht="12.75" customHeight="1" x14ac:dyDescent="0.2">
      <c r="A892" s="35"/>
      <c r="I892" s="75"/>
      <c r="J892" s="76"/>
      <c r="K892" s="36"/>
      <c r="M892" s="35"/>
    </row>
    <row r="893" spans="1:13" ht="12.75" customHeight="1" x14ac:dyDescent="0.2">
      <c r="A893" s="35"/>
      <c r="I893" s="75"/>
      <c r="J893" s="76"/>
      <c r="K893" s="36"/>
      <c r="M893" s="35"/>
    </row>
    <row r="894" spans="1:13" ht="12.75" customHeight="1" x14ac:dyDescent="0.2">
      <c r="A894" s="35"/>
      <c r="I894" s="75"/>
      <c r="J894" s="76"/>
      <c r="K894" s="36"/>
      <c r="M894" s="35"/>
    </row>
    <row r="895" spans="1:13" ht="12.75" customHeight="1" x14ac:dyDescent="0.2">
      <c r="A895" s="35"/>
      <c r="I895" s="75"/>
      <c r="J895" s="76"/>
      <c r="K895" s="36"/>
      <c r="M895" s="35"/>
    </row>
    <row r="896" spans="1:13" ht="12.75" customHeight="1" x14ac:dyDescent="0.2">
      <c r="A896" s="35"/>
      <c r="I896" s="75"/>
      <c r="J896" s="76"/>
      <c r="K896" s="36"/>
      <c r="M896" s="35"/>
    </row>
    <row r="897" spans="1:13" ht="12.75" customHeight="1" x14ac:dyDescent="0.2">
      <c r="A897" s="35"/>
      <c r="I897" s="75"/>
      <c r="J897" s="76"/>
      <c r="K897" s="36"/>
      <c r="M897" s="35"/>
    </row>
    <row r="898" spans="1:13" ht="12.75" customHeight="1" x14ac:dyDescent="0.2">
      <c r="A898" s="35"/>
      <c r="I898" s="75"/>
      <c r="J898" s="76"/>
      <c r="K898" s="36"/>
      <c r="M898" s="35"/>
    </row>
    <row r="899" spans="1:13" ht="12.75" customHeight="1" x14ac:dyDescent="0.2">
      <c r="A899" s="35"/>
      <c r="I899" s="75"/>
      <c r="J899" s="76"/>
      <c r="K899" s="36"/>
      <c r="M899" s="35"/>
    </row>
    <row r="900" spans="1:13" ht="12.75" customHeight="1" x14ac:dyDescent="0.2">
      <c r="A900" s="35"/>
      <c r="I900" s="75"/>
      <c r="J900" s="76"/>
      <c r="K900" s="36"/>
      <c r="M900" s="35"/>
    </row>
    <row r="901" spans="1:13" ht="12.75" customHeight="1" x14ac:dyDescent="0.2">
      <c r="A901" s="35"/>
      <c r="I901" s="75"/>
      <c r="J901" s="76"/>
      <c r="K901" s="36"/>
      <c r="M901" s="35"/>
    </row>
    <row r="902" spans="1:13" ht="12.75" customHeight="1" x14ac:dyDescent="0.2">
      <c r="A902" s="35"/>
      <c r="I902" s="75"/>
      <c r="J902" s="76"/>
      <c r="K902" s="36"/>
      <c r="M902" s="35"/>
    </row>
    <row r="903" spans="1:13" ht="12.75" customHeight="1" x14ac:dyDescent="0.2">
      <c r="A903" s="35"/>
      <c r="I903" s="75"/>
      <c r="J903" s="76"/>
      <c r="K903" s="36"/>
      <c r="M903" s="35"/>
    </row>
    <row r="904" spans="1:13" ht="12.75" customHeight="1" x14ac:dyDescent="0.2">
      <c r="A904" s="35"/>
      <c r="I904" s="75"/>
      <c r="J904" s="76"/>
      <c r="K904" s="36"/>
      <c r="M904" s="35"/>
    </row>
    <row r="905" spans="1:13" ht="12.75" customHeight="1" x14ac:dyDescent="0.2">
      <c r="A905" s="35"/>
      <c r="I905" s="75"/>
      <c r="J905" s="76"/>
      <c r="K905" s="36"/>
      <c r="M905" s="35"/>
    </row>
    <row r="906" spans="1:13" ht="12.75" customHeight="1" x14ac:dyDescent="0.2">
      <c r="A906" s="35"/>
      <c r="I906" s="75"/>
      <c r="J906" s="76"/>
      <c r="K906" s="36"/>
      <c r="M906" s="35"/>
    </row>
    <row r="907" spans="1:13" ht="12.75" customHeight="1" x14ac:dyDescent="0.2">
      <c r="A907" s="35"/>
      <c r="I907" s="75"/>
      <c r="J907" s="76"/>
      <c r="K907" s="36"/>
      <c r="M907" s="35"/>
    </row>
    <row r="908" spans="1:13" ht="12.75" customHeight="1" x14ac:dyDescent="0.2">
      <c r="A908" s="35"/>
      <c r="I908" s="75"/>
      <c r="J908" s="76"/>
      <c r="K908" s="36"/>
      <c r="M908" s="35"/>
    </row>
    <row r="909" spans="1:13" ht="12.75" customHeight="1" x14ac:dyDescent="0.2">
      <c r="A909" s="35"/>
      <c r="I909" s="75"/>
      <c r="J909" s="76"/>
      <c r="K909" s="36"/>
      <c r="M909" s="35"/>
    </row>
    <row r="910" spans="1:13" ht="12.75" customHeight="1" x14ac:dyDescent="0.2">
      <c r="A910" s="35"/>
      <c r="I910" s="75"/>
      <c r="J910" s="76"/>
      <c r="K910" s="36"/>
      <c r="M910" s="35"/>
    </row>
    <row r="911" spans="1:13" ht="12.75" customHeight="1" x14ac:dyDescent="0.2">
      <c r="A911" s="35"/>
      <c r="I911" s="75"/>
      <c r="J911" s="76"/>
      <c r="K911" s="36"/>
      <c r="M911" s="35"/>
    </row>
    <row r="912" spans="1:13" ht="12.75" customHeight="1" x14ac:dyDescent="0.2">
      <c r="A912" s="35"/>
      <c r="I912" s="75"/>
      <c r="J912" s="76"/>
      <c r="K912" s="36"/>
      <c r="M912" s="35"/>
    </row>
    <row r="913" spans="1:13" ht="12.75" customHeight="1" x14ac:dyDescent="0.2">
      <c r="A913" s="35"/>
      <c r="I913" s="75"/>
      <c r="J913" s="76"/>
      <c r="K913" s="36"/>
      <c r="M913" s="35"/>
    </row>
    <row r="914" spans="1:13" ht="12.75" customHeight="1" x14ac:dyDescent="0.2">
      <c r="A914" s="35"/>
      <c r="I914" s="75"/>
      <c r="J914" s="76"/>
      <c r="K914" s="36"/>
      <c r="M914" s="35"/>
    </row>
    <row r="915" spans="1:13" ht="12.75" customHeight="1" x14ac:dyDescent="0.2">
      <c r="A915" s="35"/>
      <c r="I915" s="75"/>
      <c r="J915" s="76"/>
      <c r="K915" s="36"/>
      <c r="M915" s="35"/>
    </row>
    <row r="916" spans="1:13" ht="12.75" customHeight="1" x14ac:dyDescent="0.2">
      <c r="A916" s="35"/>
      <c r="I916" s="75"/>
      <c r="J916" s="76"/>
      <c r="K916" s="36"/>
      <c r="M916" s="35"/>
    </row>
    <row r="917" spans="1:13" ht="12.75" customHeight="1" x14ac:dyDescent="0.2">
      <c r="A917" s="35"/>
      <c r="I917" s="75"/>
      <c r="J917" s="76"/>
      <c r="K917" s="36"/>
      <c r="M917" s="35"/>
    </row>
    <row r="918" spans="1:13" ht="12.75" customHeight="1" x14ac:dyDescent="0.2">
      <c r="A918" s="35"/>
      <c r="I918" s="75"/>
      <c r="J918" s="76"/>
      <c r="K918" s="36"/>
      <c r="M918" s="35"/>
    </row>
    <row r="919" spans="1:13" ht="12.75" customHeight="1" x14ac:dyDescent="0.2">
      <c r="A919" s="35"/>
      <c r="I919" s="75"/>
      <c r="J919" s="76"/>
      <c r="K919" s="36"/>
      <c r="M919" s="35"/>
    </row>
    <row r="920" spans="1:13" ht="12.75" customHeight="1" x14ac:dyDescent="0.2">
      <c r="A920" s="35"/>
      <c r="I920" s="75"/>
      <c r="J920" s="76"/>
      <c r="K920" s="36"/>
      <c r="M920" s="35"/>
    </row>
    <row r="921" spans="1:13" ht="12.75" customHeight="1" x14ac:dyDescent="0.2">
      <c r="A921" s="35"/>
      <c r="I921" s="75"/>
      <c r="J921" s="76"/>
      <c r="K921" s="36"/>
      <c r="M921" s="35"/>
    </row>
    <row r="922" spans="1:13" ht="12.75" customHeight="1" x14ac:dyDescent="0.2">
      <c r="A922" s="35"/>
      <c r="I922" s="75"/>
      <c r="J922" s="76"/>
      <c r="K922" s="36"/>
      <c r="M922" s="35"/>
    </row>
    <row r="923" spans="1:13" ht="12.75" customHeight="1" x14ac:dyDescent="0.2">
      <c r="A923" s="35"/>
      <c r="I923" s="75"/>
      <c r="J923" s="76"/>
      <c r="K923" s="36"/>
      <c r="M923" s="35"/>
    </row>
    <row r="924" spans="1:13" ht="12.75" customHeight="1" x14ac:dyDescent="0.2">
      <c r="A924" s="35"/>
      <c r="I924" s="75"/>
      <c r="J924" s="76"/>
      <c r="K924" s="36"/>
      <c r="M924" s="35"/>
    </row>
    <row r="925" spans="1:13" ht="12.75" customHeight="1" x14ac:dyDescent="0.2">
      <c r="A925" s="35"/>
      <c r="I925" s="75"/>
      <c r="J925" s="76"/>
      <c r="K925" s="36"/>
      <c r="M925" s="35"/>
    </row>
    <row r="926" spans="1:13" ht="12.75" customHeight="1" x14ac:dyDescent="0.2">
      <c r="A926" s="35"/>
      <c r="I926" s="75"/>
      <c r="J926" s="76"/>
      <c r="K926" s="36"/>
      <c r="M926" s="35"/>
    </row>
    <row r="927" spans="1:13" ht="12.75" customHeight="1" x14ac:dyDescent="0.2">
      <c r="A927" s="35"/>
      <c r="I927" s="75"/>
      <c r="J927" s="76"/>
      <c r="K927" s="36"/>
      <c r="M927" s="35"/>
    </row>
    <row r="928" spans="1:13" ht="12.75" customHeight="1" x14ac:dyDescent="0.2">
      <c r="A928" s="35"/>
      <c r="I928" s="75"/>
      <c r="J928" s="76"/>
      <c r="K928" s="36"/>
      <c r="M928" s="35"/>
    </row>
    <row r="929" spans="1:13" ht="12.75" customHeight="1" x14ac:dyDescent="0.2">
      <c r="A929" s="35"/>
      <c r="I929" s="75"/>
      <c r="J929" s="76"/>
      <c r="K929" s="36"/>
      <c r="M929" s="35"/>
    </row>
    <row r="930" spans="1:13" ht="12.75" customHeight="1" x14ac:dyDescent="0.2">
      <c r="A930" s="35"/>
      <c r="I930" s="75"/>
      <c r="J930" s="76"/>
      <c r="K930" s="36"/>
      <c r="M930" s="35"/>
    </row>
    <row r="931" spans="1:13" ht="12.75" customHeight="1" x14ac:dyDescent="0.2">
      <c r="A931" s="35"/>
      <c r="I931" s="75"/>
      <c r="J931" s="76"/>
      <c r="K931" s="36"/>
      <c r="M931" s="35"/>
    </row>
    <row r="932" spans="1:13" ht="12.75" customHeight="1" x14ac:dyDescent="0.2">
      <c r="A932" s="35"/>
      <c r="I932" s="75"/>
      <c r="J932" s="76"/>
      <c r="K932" s="36"/>
      <c r="M932" s="35"/>
    </row>
    <row r="933" spans="1:13" ht="12.75" customHeight="1" x14ac:dyDescent="0.2">
      <c r="A933" s="35"/>
      <c r="I933" s="75"/>
      <c r="J933" s="76"/>
      <c r="K933" s="36"/>
      <c r="M933" s="35"/>
    </row>
    <row r="934" spans="1:13" ht="12.75" customHeight="1" x14ac:dyDescent="0.2">
      <c r="A934" s="35"/>
      <c r="I934" s="75"/>
      <c r="J934" s="76"/>
      <c r="K934" s="36"/>
      <c r="M934" s="35"/>
    </row>
    <row r="935" spans="1:13" ht="12.75" customHeight="1" x14ac:dyDescent="0.2">
      <c r="A935" s="35"/>
      <c r="I935" s="75"/>
      <c r="J935" s="76"/>
      <c r="K935" s="36"/>
      <c r="M935" s="35"/>
    </row>
    <row r="936" spans="1:13" ht="12.75" customHeight="1" x14ac:dyDescent="0.2">
      <c r="A936" s="35"/>
      <c r="I936" s="75"/>
      <c r="J936" s="76"/>
      <c r="K936" s="36"/>
      <c r="M936" s="35"/>
    </row>
    <row r="937" spans="1:13" ht="12.75" customHeight="1" x14ac:dyDescent="0.2">
      <c r="A937" s="35"/>
      <c r="I937" s="75"/>
      <c r="J937" s="76"/>
      <c r="K937" s="36"/>
      <c r="M937" s="35"/>
    </row>
    <row r="938" spans="1:13" ht="12.75" customHeight="1" x14ac:dyDescent="0.2">
      <c r="A938" s="35"/>
      <c r="I938" s="75"/>
      <c r="J938" s="76"/>
      <c r="K938" s="36"/>
      <c r="M938" s="35"/>
    </row>
    <row r="939" spans="1:13" ht="12.75" customHeight="1" x14ac:dyDescent="0.2">
      <c r="A939" s="35"/>
      <c r="I939" s="75"/>
      <c r="J939" s="76"/>
      <c r="K939" s="36"/>
      <c r="M939" s="35"/>
    </row>
    <row r="940" spans="1:13" ht="12.75" customHeight="1" x14ac:dyDescent="0.2">
      <c r="A940" s="35"/>
      <c r="I940" s="75"/>
      <c r="J940" s="76"/>
      <c r="K940" s="36"/>
      <c r="M940" s="35"/>
    </row>
    <row r="941" spans="1:13" ht="12.75" customHeight="1" x14ac:dyDescent="0.2">
      <c r="A941" s="35"/>
      <c r="I941" s="75"/>
      <c r="J941" s="76"/>
      <c r="K941" s="36"/>
      <c r="M941" s="35"/>
    </row>
    <row r="942" spans="1:13" ht="12.75" customHeight="1" x14ac:dyDescent="0.2">
      <c r="A942" s="35"/>
      <c r="I942" s="75"/>
      <c r="J942" s="76"/>
      <c r="K942" s="36"/>
      <c r="M942" s="35"/>
    </row>
    <row r="943" spans="1:13" ht="12.75" customHeight="1" x14ac:dyDescent="0.2">
      <c r="A943" s="35"/>
      <c r="I943" s="75"/>
      <c r="J943" s="76"/>
      <c r="K943" s="36"/>
      <c r="M943" s="35"/>
    </row>
    <row r="944" spans="1:13" ht="12.75" customHeight="1" x14ac:dyDescent="0.2">
      <c r="A944" s="35"/>
      <c r="I944" s="75"/>
      <c r="J944" s="76"/>
      <c r="K944" s="36"/>
      <c r="M944" s="35"/>
    </row>
    <row r="945" spans="1:13" ht="12.75" customHeight="1" x14ac:dyDescent="0.2">
      <c r="A945" s="35"/>
      <c r="I945" s="75"/>
      <c r="J945" s="76"/>
      <c r="K945" s="36"/>
      <c r="M945" s="35"/>
    </row>
    <row r="946" spans="1:13" ht="12.75" customHeight="1" x14ac:dyDescent="0.2">
      <c r="A946" s="35"/>
      <c r="I946" s="75"/>
      <c r="J946" s="76"/>
      <c r="K946" s="36"/>
      <c r="M946" s="35"/>
    </row>
    <row r="947" spans="1:13" ht="12.75" customHeight="1" x14ac:dyDescent="0.2">
      <c r="A947" s="35"/>
      <c r="I947" s="75"/>
      <c r="J947" s="76"/>
      <c r="K947" s="36"/>
      <c r="M947" s="35"/>
    </row>
    <row r="948" spans="1:13" ht="12.75" customHeight="1" x14ac:dyDescent="0.2">
      <c r="A948" s="35"/>
      <c r="I948" s="75"/>
      <c r="J948" s="76"/>
      <c r="K948" s="36"/>
      <c r="M948" s="35"/>
    </row>
    <row r="949" spans="1:13" ht="12.75" customHeight="1" x14ac:dyDescent="0.2">
      <c r="A949" s="35"/>
      <c r="I949" s="75"/>
      <c r="J949" s="76"/>
      <c r="K949" s="36"/>
      <c r="M949" s="35"/>
    </row>
    <row r="950" spans="1:13" ht="12.75" customHeight="1" x14ac:dyDescent="0.2">
      <c r="A950" s="35"/>
      <c r="I950" s="75"/>
      <c r="J950" s="76"/>
      <c r="K950" s="36"/>
      <c r="M950" s="35"/>
    </row>
    <row r="951" spans="1:13" ht="12.75" customHeight="1" x14ac:dyDescent="0.2">
      <c r="A951" s="35"/>
      <c r="I951" s="75"/>
      <c r="J951" s="76"/>
      <c r="K951" s="36"/>
      <c r="M951" s="35"/>
    </row>
    <row r="952" spans="1:13" ht="12.75" customHeight="1" x14ac:dyDescent="0.2">
      <c r="A952" s="35"/>
      <c r="I952" s="75"/>
      <c r="J952" s="76"/>
      <c r="K952" s="36"/>
      <c r="M952" s="35"/>
    </row>
    <row r="953" spans="1:13" ht="12.75" customHeight="1" x14ac:dyDescent="0.2">
      <c r="A953" s="35"/>
      <c r="I953" s="75"/>
      <c r="J953" s="76"/>
      <c r="K953" s="36"/>
      <c r="M953" s="35"/>
    </row>
    <row r="954" spans="1:13" ht="12.75" customHeight="1" x14ac:dyDescent="0.2">
      <c r="A954" s="35"/>
      <c r="I954" s="75"/>
      <c r="J954" s="76"/>
      <c r="K954" s="36"/>
      <c r="M954" s="35"/>
    </row>
    <row r="955" spans="1:13" ht="12.75" customHeight="1" x14ac:dyDescent="0.2">
      <c r="A955" s="35"/>
      <c r="I955" s="75"/>
      <c r="J955" s="76"/>
      <c r="K955" s="36"/>
      <c r="M955" s="35"/>
    </row>
    <row r="956" spans="1:13" ht="12.75" customHeight="1" x14ac:dyDescent="0.2">
      <c r="A956" s="35"/>
      <c r="I956" s="75"/>
      <c r="J956" s="76"/>
      <c r="K956" s="36"/>
      <c r="M956" s="35"/>
    </row>
    <row r="957" spans="1:13" ht="12.75" customHeight="1" x14ac:dyDescent="0.2">
      <c r="A957" s="35"/>
      <c r="I957" s="75"/>
      <c r="J957" s="76"/>
      <c r="K957" s="36"/>
      <c r="M957" s="35"/>
    </row>
    <row r="958" spans="1:13" ht="12.75" customHeight="1" x14ac:dyDescent="0.2">
      <c r="A958" s="35"/>
      <c r="I958" s="75"/>
      <c r="J958" s="76"/>
      <c r="K958" s="36"/>
      <c r="M958" s="35"/>
    </row>
    <row r="959" spans="1:13" ht="12.75" customHeight="1" x14ac:dyDescent="0.2">
      <c r="A959" s="35"/>
      <c r="I959" s="75"/>
      <c r="J959" s="76"/>
      <c r="K959" s="36"/>
      <c r="M959" s="35"/>
    </row>
    <row r="960" spans="1:13" ht="12.75" customHeight="1" x14ac:dyDescent="0.2">
      <c r="A960" s="35"/>
      <c r="I960" s="75"/>
      <c r="J960" s="76"/>
      <c r="K960" s="36"/>
      <c r="M960" s="35"/>
    </row>
    <row r="961" spans="1:13" ht="12.75" customHeight="1" x14ac:dyDescent="0.2">
      <c r="A961" s="35"/>
      <c r="I961" s="75"/>
      <c r="J961" s="76"/>
      <c r="K961" s="36"/>
      <c r="M961" s="35"/>
    </row>
    <row r="962" spans="1:13" ht="12.75" customHeight="1" x14ac:dyDescent="0.2">
      <c r="A962" s="35"/>
      <c r="I962" s="75"/>
      <c r="J962" s="76"/>
      <c r="K962" s="36"/>
      <c r="M962" s="35"/>
    </row>
    <row r="963" spans="1:13" ht="12.75" customHeight="1" x14ac:dyDescent="0.2">
      <c r="A963" s="35"/>
      <c r="I963" s="75"/>
      <c r="J963" s="76"/>
      <c r="K963" s="36"/>
      <c r="M963" s="35"/>
    </row>
    <row r="964" spans="1:13" ht="12.75" customHeight="1" x14ac:dyDescent="0.2">
      <c r="A964" s="35"/>
      <c r="I964" s="75"/>
      <c r="J964" s="76"/>
      <c r="K964" s="36"/>
      <c r="M964" s="35"/>
    </row>
    <row r="965" spans="1:13" ht="12.75" customHeight="1" x14ac:dyDescent="0.2">
      <c r="A965" s="35"/>
      <c r="I965" s="75"/>
      <c r="J965" s="76"/>
      <c r="K965" s="36"/>
      <c r="M965" s="35"/>
    </row>
    <row r="966" spans="1:13" ht="12.75" customHeight="1" x14ac:dyDescent="0.2">
      <c r="A966" s="35"/>
      <c r="I966" s="75"/>
      <c r="J966" s="76"/>
      <c r="K966" s="36"/>
      <c r="M966" s="35"/>
    </row>
    <row r="967" spans="1:13" ht="12.75" customHeight="1" x14ac:dyDescent="0.2">
      <c r="A967" s="35"/>
      <c r="I967" s="75"/>
      <c r="J967" s="76"/>
      <c r="K967" s="36"/>
      <c r="M967" s="35"/>
    </row>
    <row r="968" spans="1:13" ht="12.75" customHeight="1" x14ac:dyDescent="0.2">
      <c r="A968" s="35"/>
      <c r="I968" s="75"/>
      <c r="J968" s="76"/>
      <c r="K968" s="36"/>
      <c r="M968" s="35"/>
    </row>
    <row r="969" spans="1:13" ht="12.75" customHeight="1" x14ac:dyDescent="0.2">
      <c r="A969" s="35"/>
      <c r="I969" s="75"/>
      <c r="J969" s="76"/>
      <c r="K969" s="36"/>
      <c r="M969" s="35"/>
    </row>
    <row r="970" spans="1:13" ht="12.75" customHeight="1" x14ac:dyDescent="0.2">
      <c r="A970" s="35"/>
      <c r="I970" s="75"/>
      <c r="J970" s="76"/>
      <c r="K970" s="36"/>
      <c r="M970" s="35"/>
    </row>
    <row r="971" spans="1:13" ht="12.75" customHeight="1" x14ac:dyDescent="0.2">
      <c r="A971" s="35"/>
      <c r="I971" s="75"/>
      <c r="J971" s="76"/>
      <c r="K971" s="36"/>
      <c r="M971" s="35"/>
    </row>
    <row r="972" spans="1:13" ht="12.75" customHeight="1" x14ac:dyDescent="0.2">
      <c r="A972" s="35"/>
      <c r="I972" s="75"/>
      <c r="J972" s="76"/>
      <c r="K972" s="36"/>
      <c r="M972" s="35"/>
    </row>
    <row r="973" spans="1:13" ht="12.75" customHeight="1" x14ac:dyDescent="0.2">
      <c r="A973" s="35"/>
      <c r="I973" s="75"/>
      <c r="J973" s="76"/>
      <c r="K973" s="36"/>
      <c r="M973" s="35"/>
    </row>
    <row r="974" spans="1:13" ht="12.75" customHeight="1" x14ac:dyDescent="0.2">
      <c r="A974" s="35"/>
      <c r="I974" s="75"/>
      <c r="J974" s="76"/>
      <c r="K974" s="36"/>
      <c r="M974" s="35"/>
    </row>
    <row r="975" spans="1:13" ht="12.75" customHeight="1" x14ac:dyDescent="0.2">
      <c r="A975" s="35"/>
      <c r="I975" s="75"/>
      <c r="J975" s="76"/>
      <c r="K975" s="36"/>
      <c r="M975" s="35"/>
    </row>
    <row r="976" spans="1:13" ht="12.75" customHeight="1" x14ac:dyDescent="0.2">
      <c r="A976" s="35"/>
      <c r="I976" s="75"/>
      <c r="J976" s="76"/>
      <c r="K976" s="36"/>
      <c r="M976" s="35"/>
    </row>
    <row r="977" spans="1:13" ht="12.75" customHeight="1" x14ac:dyDescent="0.2">
      <c r="A977" s="35"/>
      <c r="I977" s="75"/>
      <c r="J977" s="76"/>
      <c r="K977" s="36"/>
      <c r="M977" s="35"/>
    </row>
    <row r="978" spans="1:13" ht="12.75" customHeight="1" x14ac:dyDescent="0.2">
      <c r="A978" s="35"/>
      <c r="I978" s="75"/>
      <c r="J978" s="76"/>
      <c r="K978" s="36"/>
      <c r="M978" s="35"/>
    </row>
    <row r="979" spans="1:13" ht="12.75" customHeight="1" x14ac:dyDescent="0.2">
      <c r="A979" s="35"/>
      <c r="I979" s="75"/>
      <c r="J979" s="76"/>
      <c r="K979" s="36"/>
      <c r="M979" s="35"/>
    </row>
    <row r="980" spans="1:13" ht="12.75" customHeight="1" x14ac:dyDescent="0.2">
      <c r="A980" s="35"/>
      <c r="I980" s="75"/>
      <c r="J980" s="76"/>
      <c r="K980" s="36"/>
      <c r="M980" s="35"/>
    </row>
    <row r="981" spans="1:13" ht="12.75" customHeight="1" x14ac:dyDescent="0.2">
      <c r="A981" s="35"/>
      <c r="I981" s="75"/>
      <c r="J981" s="76"/>
      <c r="K981" s="36"/>
      <c r="M981" s="35"/>
    </row>
    <row r="982" spans="1:13" ht="12.75" customHeight="1" x14ac:dyDescent="0.2">
      <c r="A982" s="35"/>
      <c r="I982" s="75"/>
      <c r="J982" s="76"/>
      <c r="K982" s="36"/>
      <c r="M982" s="35"/>
    </row>
    <row r="983" spans="1:13" ht="12.75" customHeight="1" x14ac:dyDescent="0.2">
      <c r="A983" s="35"/>
      <c r="I983" s="75"/>
      <c r="J983" s="76"/>
      <c r="K983" s="36"/>
      <c r="M983" s="35"/>
    </row>
    <row r="984" spans="1:13" ht="12.75" customHeight="1" x14ac:dyDescent="0.2">
      <c r="A984" s="35"/>
      <c r="I984" s="75"/>
      <c r="J984" s="76"/>
      <c r="K984" s="36"/>
      <c r="M984" s="35"/>
    </row>
    <row r="985" spans="1:13" ht="12.75" customHeight="1" x14ac:dyDescent="0.2">
      <c r="A985" s="35"/>
      <c r="I985" s="75"/>
      <c r="J985" s="76"/>
      <c r="K985" s="36"/>
      <c r="M985" s="35"/>
    </row>
    <row r="986" spans="1:13" ht="12.75" customHeight="1" x14ac:dyDescent="0.2">
      <c r="A986" s="35"/>
      <c r="I986" s="75"/>
      <c r="J986" s="76"/>
      <c r="K986" s="36"/>
      <c r="M986" s="35"/>
    </row>
    <row r="987" spans="1:13" ht="12.75" customHeight="1" x14ac:dyDescent="0.2">
      <c r="A987" s="35"/>
      <c r="I987" s="75"/>
      <c r="J987" s="76"/>
      <c r="K987" s="36"/>
      <c r="M987" s="35"/>
    </row>
    <row r="988" spans="1:13" ht="12.75" customHeight="1" x14ac:dyDescent="0.2">
      <c r="A988" s="35"/>
      <c r="I988" s="75"/>
      <c r="J988" s="76"/>
      <c r="K988" s="36"/>
      <c r="M988" s="35"/>
    </row>
    <row r="989" spans="1:13" ht="12.75" customHeight="1" x14ac:dyDescent="0.2">
      <c r="A989" s="35"/>
      <c r="I989" s="75"/>
      <c r="J989" s="76"/>
      <c r="K989" s="36"/>
      <c r="M989" s="35"/>
    </row>
    <row r="990" spans="1:13" ht="12.75" customHeight="1" x14ac:dyDescent="0.2">
      <c r="A990" s="35"/>
      <c r="I990" s="75"/>
      <c r="J990" s="76"/>
      <c r="K990" s="36"/>
      <c r="M990" s="35"/>
    </row>
    <row r="991" spans="1:13" ht="12.75" customHeight="1" x14ac:dyDescent="0.2">
      <c r="A991" s="35"/>
      <c r="I991" s="75"/>
      <c r="J991" s="76"/>
      <c r="K991" s="36"/>
      <c r="M991" s="35"/>
    </row>
    <row r="992" spans="1:13" ht="12.75" customHeight="1" x14ac:dyDescent="0.2">
      <c r="A992" s="35"/>
      <c r="I992" s="75"/>
      <c r="J992" s="76"/>
      <c r="K992" s="36"/>
      <c r="M992" s="35"/>
    </row>
    <row r="993" spans="1:13" ht="12.75" customHeight="1" x14ac:dyDescent="0.2">
      <c r="A993" s="35"/>
      <c r="I993" s="75"/>
      <c r="J993" s="76"/>
      <c r="K993" s="36"/>
      <c r="M993" s="35"/>
    </row>
    <row r="994" spans="1:13" ht="12.75" customHeight="1" x14ac:dyDescent="0.2">
      <c r="A994" s="35"/>
      <c r="I994" s="75"/>
      <c r="J994" s="76"/>
      <c r="K994" s="36"/>
      <c r="M994" s="35"/>
    </row>
    <row r="995" spans="1:13" ht="12.75" customHeight="1" x14ac:dyDescent="0.2">
      <c r="A995" s="35"/>
      <c r="I995" s="75"/>
      <c r="J995" s="76"/>
      <c r="K995" s="36"/>
      <c r="M995" s="35"/>
    </row>
    <row r="996" spans="1:13" ht="12.75" customHeight="1" x14ac:dyDescent="0.2">
      <c r="A996" s="35"/>
      <c r="I996" s="75"/>
      <c r="J996" s="76"/>
      <c r="K996" s="36"/>
      <c r="M996" s="35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opLeftCell="A29" workbookViewId="0">
      <selection activeCell="D42" activeCellId="3" sqref="D24:H26 D30:H32 D36:H38 D42:H44"/>
    </sheetView>
    <sheetView topLeftCell="A29" workbookViewId="1"/>
  </sheetViews>
  <sheetFormatPr defaultColWidth="12.5703125" defaultRowHeight="15" customHeight="1" x14ac:dyDescent="0.2"/>
  <cols>
    <col min="1" max="1" width="18.7109375" customWidth="1"/>
    <col min="2" max="2" width="15.42578125" customWidth="1"/>
    <col min="3" max="3" width="16.28515625" customWidth="1"/>
    <col min="4" max="4" width="16.5703125" customWidth="1"/>
    <col min="5" max="5" width="17.5703125" customWidth="1"/>
    <col min="6" max="6" width="15.5703125" customWidth="1"/>
    <col min="7" max="7" width="14" customWidth="1"/>
    <col min="8" max="8" width="17.7109375" customWidth="1"/>
    <col min="9" max="9" width="5" customWidth="1"/>
    <col min="10" max="10" width="3" customWidth="1"/>
    <col min="11" max="11" width="6.5703125" customWidth="1"/>
    <col min="12" max="12" width="5" customWidth="1"/>
    <col min="13" max="14" width="8.85546875" customWidth="1"/>
    <col min="15" max="16" width="2.5703125" customWidth="1"/>
    <col min="17" max="26" width="8.5703125" customWidth="1"/>
  </cols>
  <sheetData>
    <row r="1" spans="1:26" ht="12.75" customHeight="1" thickBot="1" x14ac:dyDescent="0.25">
      <c r="A1" s="35"/>
      <c r="F1" s="88"/>
      <c r="G1" s="88"/>
      <c r="K1" s="89"/>
      <c r="L1" s="90"/>
      <c r="M1" s="76"/>
      <c r="N1" s="36"/>
      <c r="P1" s="35"/>
    </row>
    <row r="2" spans="1:26" ht="24.75" customHeight="1" thickTop="1" thickBot="1" x14ac:dyDescent="0.25">
      <c r="A2" s="181" t="s">
        <v>44</v>
      </c>
      <c r="B2" s="182"/>
      <c r="C2" s="182"/>
      <c r="D2" s="182"/>
      <c r="E2" s="182"/>
      <c r="F2" s="183"/>
      <c r="G2" s="183"/>
      <c r="H2" s="182"/>
      <c r="I2" s="184"/>
      <c r="K2" s="89"/>
      <c r="L2" s="90"/>
      <c r="M2" s="76"/>
      <c r="N2" s="36"/>
      <c r="P2" s="35"/>
    </row>
    <row r="3" spans="1:26" ht="12.75" customHeight="1" thickTop="1" x14ac:dyDescent="0.2">
      <c r="A3" s="35"/>
      <c r="F3" s="88"/>
      <c r="G3" s="88"/>
      <c r="K3" s="89"/>
      <c r="L3" s="90"/>
      <c r="M3" s="76"/>
      <c r="N3" s="36"/>
      <c r="P3" s="35"/>
    </row>
    <row r="4" spans="1:26" ht="32.25" customHeight="1" x14ac:dyDescent="0.35">
      <c r="A4" s="91" t="s">
        <v>99</v>
      </c>
      <c r="F4" s="88"/>
      <c r="G4" s="88"/>
      <c r="K4" s="89"/>
      <c r="L4" s="90"/>
      <c r="M4" s="76"/>
      <c r="N4" s="36"/>
      <c r="P4" s="35"/>
    </row>
    <row r="5" spans="1:26" ht="12.75" customHeight="1" thickBot="1" x14ac:dyDescent="0.3">
      <c r="A5" s="38"/>
      <c r="F5" s="88"/>
      <c r="G5" s="88"/>
      <c r="K5" s="89"/>
      <c r="L5" s="90"/>
      <c r="M5" s="76"/>
      <c r="N5" s="36"/>
      <c r="P5" s="35"/>
    </row>
    <row r="6" spans="1:26" ht="27.75" customHeight="1" thickTop="1" thickBot="1" x14ac:dyDescent="0.25">
      <c r="A6" s="185" t="s">
        <v>100</v>
      </c>
      <c r="B6" s="186"/>
      <c r="C6" s="186"/>
      <c r="D6" s="186"/>
      <c r="E6" s="186"/>
      <c r="F6" s="187"/>
      <c r="G6" s="188"/>
      <c r="K6" s="90"/>
      <c r="L6" s="92"/>
      <c r="M6" s="36"/>
      <c r="O6" s="35"/>
    </row>
    <row r="7" spans="1:26" ht="12.75" customHeight="1" thickTop="1" thickBot="1" x14ac:dyDescent="0.3">
      <c r="A7" s="38"/>
      <c r="F7" s="88"/>
      <c r="G7" s="88"/>
      <c r="K7" s="89"/>
      <c r="L7" s="90"/>
      <c r="M7" s="76"/>
      <c r="N7" s="36"/>
      <c r="P7" s="35"/>
    </row>
    <row r="8" spans="1:26" ht="53.25" customHeight="1" x14ac:dyDescent="0.2">
      <c r="A8" s="93" t="s">
        <v>101</v>
      </c>
      <c r="B8" s="93" t="s">
        <v>102</v>
      </c>
      <c r="C8" s="339" t="s">
        <v>103</v>
      </c>
      <c r="D8" s="340"/>
      <c r="E8" s="189" t="s">
        <v>104</v>
      </c>
      <c r="F8" s="190" t="s">
        <v>105</v>
      </c>
      <c r="G8" s="191" t="s">
        <v>106</v>
      </c>
      <c r="H8" s="90"/>
      <c r="I8" s="89"/>
    </row>
    <row r="9" spans="1:26" ht="24.75" customHeight="1" x14ac:dyDescent="0.2">
      <c r="A9" s="55"/>
      <c r="B9" s="94"/>
      <c r="C9" s="341"/>
      <c r="D9" s="342"/>
      <c r="E9" s="192" t="str">
        <f>IFERROR(IF(A9&gt;0,ROUND(VLOOKUP(KILAVUZ!$K$18,KILAVUZ!$A$5:$M$15,KILAVUZ!$L$18+1,0)-IF(B9&lt;=KILAVUZ!$G$20,VLOOKUP(KILAVUZ!$K$20,KILAVUZ!$A$5:$M$15,KILAVUZ!$L$20+1,0),VLOOKUP(I9,KILAVUZ!$A$5:$M$15,'rofm borç tutarı esasına göre'!J9+1,0)),5),"")/IF(B9&lt;=KILAVUZ!$G$20,VLOOKUP(KILAVUZ!$K$20,KILAVUZ!$A$5:$M$15,KILAVUZ!$L$20+1,0),VLOOKUP(I9,KILAVUZ!$A$5:$M$15,'rofm borç tutarı esasına göre'!J9+1,0)),"")</f>
        <v/>
      </c>
      <c r="F9" s="193" t="str">
        <f t="shared" ref="F9:F13" si="0">IFERROR(IF(A9&gt;0,A9*E9,""),"")</f>
        <v/>
      </c>
      <c r="G9" s="194" t="str">
        <f t="shared" ref="G9:G13" si="1">IFERROR(IF(C9-F9&gt;=0,C9-F9,""),"")</f>
        <v/>
      </c>
      <c r="H9" s="81"/>
      <c r="I9" s="95" t="str">
        <f t="shared" ref="I9:I13" si="2">IF(B9&gt;0,YEAR(B9),"")</f>
        <v/>
      </c>
      <c r="J9" s="96" t="str">
        <f t="shared" ref="J9:J13" si="3">IF(B9&gt;0,MONTH(B9),"")</f>
        <v/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4.75" customHeight="1" x14ac:dyDescent="0.2">
      <c r="A10" s="61"/>
      <c r="B10" s="85"/>
      <c r="C10" s="343"/>
      <c r="D10" s="344"/>
      <c r="E10" s="195" t="str">
        <f>IFERROR(IF(A10&gt;0,ROUND(VLOOKUP(KILAVUZ!$K$18,KILAVUZ!$A$5:$M$15,KILAVUZ!$L$18+1,0)-IF(B10&lt;=KILAVUZ!$G$20,VLOOKUP(KILAVUZ!$K$20,KILAVUZ!$A$5:$M$15,KILAVUZ!$L$20+1,0),VLOOKUP(H10,KILAVUZ!$A$5:$M$15,'rofm borç tutarı esasına göre'!I10+1,0)),5),"")/IF(B10&lt;=KILAVUZ!$G$20,VLOOKUP(KILAVUZ!$K$20,KILAVUZ!$A$5:$M$15,KILAVUZ!$L$20+1,0),VLOOKUP(H10,KILAVUZ!$A$5:$M$15,'rofm borç tutarı esasına göre'!I10+1,0)),"")</f>
        <v/>
      </c>
      <c r="F10" s="176" t="str">
        <f t="shared" si="0"/>
        <v/>
      </c>
      <c r="G10" s="196" t="str">
        <f t="shared" si="1"/>
        <v/>
      </c>
      <c r="H10" s="95" t="str">
        <f t="shared" ref="H10:H13" si="4">IF(B10&gt;0,YEAR(B10),"")</f>
        <v/>
      </c>
      <c r="I10" s="95" t="str">
        <f t="shared" si="2"/>
        <v/>
      </c>
      <c r="J10" s="96" t="str">
        <f t="shared" si="3"/>
        <v/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4.75" customHeight="1" x14ac:dyDescent="0.2">
      <c r="A11" s="61"/>
      <c r="B11" s="85"/>
      <c r="C11" s="343"/>
      <c r="D11" s="344"/>
      <c r="E11" s="195" t="str">
        <f>IFERROR(IF(A11&gt;0,ROUND(VLOOKUP(KILAVUZ!$K$18,KILAVUZ!$A$5:$M$15,KILAVUZ!$L$18+1,0)-IF(B11&lt;=KILAVUZ!$G$20,VLOOKUP(KILAVUZ!$K$20,KILAVUZ!$A$5:$M$15,KILAVUZ!$L$20+1,0),VLOOKUP(H11,KILAVUZ!$A$5:$M$15,'rofm borç tutarı esasına göre'!I11+1,0)),5),"")/IF(B11&lt;=KILAVUZ!$G$20,VLOOKUP(KILAVUZ!$K$20,KILAVUZ!$A$5:$M$15,KILAVUZ!$L$20+1,0),VLOOKUP(H11,KILAVUZ!$A$5:$M$15,'rofm borç tutarı esasına göre'!I11+1,0)),"")</f>
        <v/>
      </c>
      <c r="F11" s="176" t="str">
        <f t="shared" si="0"/>
        <v/>
      </c>
      <c r="G11" s="196" t="str">
        <f t="shared" si="1"/>
        <v/>
      </c>
      <c r="H11" s="95" t="str">
        <f t="shared" si="4"/>
        <v/>
      </c>
      <c r="I11" s="95" t="str">
        <f t="shared" si="2"/>
        <v/>
      </c>
      <c r="J11" s="96" t="str">
        <f t="shared" si="3"/>
        <v/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4.75" customHeight="1" x14ac:dyDescent="0.2">
      <c r="A12" s="61"/>
      <c r="B12" s="85"/>
      <c r="C12" s="343"/>
      <c r="D12" s="344"/>
      <c r="E12" s="195" t="str">
        <f>IFERROR(IF(A12&gt;0,ROUND(VLOOKUP(KILAVUZ!$K$18,KILAVUZ!$A$5:$M$15,KILAVUZ!$L$18+1,0)-IF(B12&lt;=KILAVUZ!$G$20,VLOOKUP(KILAVUZ!$K$20,KILAVUZ!$A$5:$M$15,KILAVUZ!$L$20+1,0),VLOOKUP(H12,KILAVUZ!$A$5:$M$15,'rofm borç tutarı esasına göre'!I12+1,0)),5),"")/IF(B12&lt;=KILAVUZ!$G$20,VLOOKUP(KILAVUZ!$K$20,KILAVUZ!$A$5:$M$15,KILAVUZ!$L$20+1,0),VLOOKUP(H12,KILAVUZ!$A$5:$M$15,'rofm borç tutarı esasına göre'!I12+1,0)),"")</f>
        <v/>
      </c>
      <c r="F12" s="176" t="str">
        <f t="shared" si="0"/>
        <v/>
      </c>
      <c r="G12" s="196" t="str">
        <f t="shared" si="1"/>
        <v/>
      </c>
      <c r="H12" s="95" t="str">
        <f t="shared" si="4"/>
        <v/>
      </c>
      <c r="I12" s="95" t="str">
        <f t="shared" si="2"/>
        <v/>
      </c>
      <c r="J12" s="96" t="str">
        <f t="shared" si="3"/>
        <v/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24.75" customHeight="1" x14ac:dyDescent="0.2">
      <c r="A13" s="65"/>
      <c r="B13" s="87"/>
      <c r="C13" s="345"/>
      <c r="D13" s="346"/>
      <c r="E13" s="197" t="str">
        <f>IFERROR(IF(A13&gt;0,ROUND(VLOOKUP(KILAVUZ!$K$18,KILAVUZ!$A$5:$M$15,KILAVUZ!$L$18+1,0)-IF(B13&lt;=KILAVUZ!$G$20,VLOOKUP(KILAVUZ!$K$20,KILAVUZ!$A$5:$M$15,KILAVUZ!$L$20+1,0),VLOOKUP(H13,KILAVUZ!$A$5:$M$15,'rofm borç tutarı esasına göre'!I13+1,0)),5),"")/IF(B13&lt;=KILAVUZ!$G$20,VLOOKUP(KILAVUZ!$K$20,KILAVUZ!$A$5:$M$15,KILAVUZ!$L$20+1,0),VLOOKUP(H13,KILAVUZ!$A$5:$M$15,'rofm borç tutarı esasına göre'!I13+1,0)),"")</f>
        <v/>
      </c>
      <c r="F13" s="198" t="str">
        <f t="shared" si="0"/>
        <v/>
      </c>
      <c r="G13" s="199" t="str">
        <f t="shared" si="1"/>
        <v/>
      </c>
      <c r="H13" s="95" t="str">
        <f t="shared" si="4"/>
        <v/>
      </c>
      <c r="I13" s="95" t="str">
        <f t="shared" si="2"/>
        <v/>
      </c>
      <c r="J13" s="96" t="str">
        <f t="shared" si="3"/>
        <v/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2.75" customHeight="1" x14ac:dyDescent="0.2">
      <c r="A14" s="35"/>
      <c r="F14" s="88"/>
      <c r="G14" s="88"/>
      <c r="K14" s="90"/>
      <c r="L14" s="92"/>
      <c r="M14" s="36"/>
      <c r="N14" s="81"/>
      <c r="O14" s="35"/>
    </row>
    <row r="15" spans="1:26" ht="12.75" customHeight="1" thickBot="1" x14ac:dyDescent="0.25">
      <c r="A15" s="35"/>
      <c r="F15" s="88"/>
      <c r="G15" s="88"/>
      <c r="K15" s="90"/>
      <c r="L15" s="92"/>
      <c r="M15" s="36"/>
      <c r="O15" s="35"/>
    </row>
    <row r="16" spans="1:26" ht="27.75" customHeight="1" thickTop="1" thickBot="1" x14ac:dyDescent="0.25">
      <c r="A16" s="185" t="s">
        <v>107</v>
      </c>
      <c r="B16" s="186"/>
      <c r="C16" s="186"/>
      <c r="D16" s="186"/>
      <c r="E16" s="186"/>
      <c r="F16" s="187"/>
      <c r="G16" s="188"/>
      <c r="K16" s="90"/>
      <c r="L16" s="92"/>
      <c r="M16" s="36"/>
      <c r="O16" s="35"/>
    </row>
    <row r="17" spans="1:26" ht="13.5" thickTop="1" x14ac:dyDescent="0.2">
      <c r="F17" s="88"/>
      <c r="G17" s="88"/>
      <c r="K17" s="92"/>
      <c r="L17" s="92"/>
      <c r="N17" s="35"/>
    </row>
    <row r="18" spans="1:26" ht="12.75" x14ac:dyDescent="0.2">
      <c r="F18" s="88"/>
      <c r="G18" s="88"/>
      <c r="K18" s="92"/>
      <c r="L18" s="92"/>
      <c r="N18" s="35"/>
    </row>
    <row r="19" spans="1:26" ht="32.25" customHeight="1" x14ac:dyDescent="0.2">
      <c r="A19" s="97" t="s">
        <v>74</v>
      </c>
      <c r="B19" s="347" t="s">
        <v>75</v>
      </c>
      <c r="C19" s="342"/>
      <c r="D19" s="98" t="s">
        <v>101</v>
      </c>
      <c r="E19" s="99" t="s">
        <v>102</v>
      </c>
      <c r="F19" s="88"/>
      <c r="G19" s="88"/>
      <c r="K19" s="89"/>
      <c r="L19" s="90"/>
      <c r="M19" s="76"/>
      <c r="N19" s="36"/>
      <c r="P19" s="35"/>
    </row>
    <row r="20" spans="1:26" ht="32.25" customHeight="1" x14ac:dyDescent="0.2">
      <c r="A20" s="100"/>
      <c r="B20" s="354"/>
      <c r="C20" s="346"/>
      <c r="D20" s="101"/>
      <c r="E20" s="102"/>
      <c r="F20" s="88"/>
      <c r="G20" s="88"/>
      <c r="K20" s="89"/>
      <c r="L20" s="90"/>
      <c r="M20" s="76"/>
      <c r="N20" s="36"/>
      <c r="P20" s="35"/>
    </row>
    <row r="21" spans="1:26" ht="12.75" x14ac:dyDescent="0.2">
      <c r="F21" s="88"/>
      <c r="G21" s="88"/>
      <c r="K21" s="92"/>
      <c r="L21" s="92"/>
      <c r="N21" s="35"/>
    </row>
    <row r="22" spans="1:26" ht="28.5" customHeight="1" x14ac:dyDescent="0.2">
      <c r="A22" s="103" t="s">
        <v>108</v>
      </c>
      <c r="F22" s="88"/>
      <c r="G22" s="88"/>
      <c r="K22" s="92"/>
      <c r="L22" s="92"/>
      <c r="N22" s="35"/>
    </row>
    <row r="23" spans="1:26" ht="39.75" customHeight="1" x14ac:dyDescent="0.2">
      <c r="A23" s="104" t="s">
        <v>109</v>
      </c>
      <c r="B23" s="105" t="s">
        <v>110</v>
      </c>
      <c r="C23" s="106" t="s">
        <v>111</v>
      </c>
      <c r="D23" s="200" t="s">
        <v>112</v>
      </c>
      <c r="E23" s="200" t="s">
        <v>113</v>
      </c>
      <c r="F23" s="201" t="s">
        <v>114</v>
      </c>
      <c r="G23" s="201" t="s">
        <v>115</v>
      </c>
      <c r="H23" s="202" t="s">
        <v>116</v>
      </c>
      <c r="I23" s="107"/>
      <c r="J23" s="108"/>
      <c r="K23" s="109"/>
      <c r="L23" s="109"/>
      <c r="M23" s="110"/>
      <c r="N23" s="111"/>
      <c r="O23" s="109"/>
      <c r="P23" s="112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24.75" customHeight="1" x14ac:dyDescent="0.2">
      <c r="A24" s="113">
        <v>45322</v>
      </c>
      <c r="B24" s="114"/>
      <c r="C24" s="114"/>
      <c r="D24" s="114"/>
      <c r="E24" s="203">
        <f t="shared" ref="E24:E26" si="5">B24-C24</f>
        <v>0</v>
      </c>
      <c r="F24" s="203">
        <f>IF(A24&gt;0,VLOOKUP('rofm borç tutarı esasına göre'!I24,KILAVUZ!$A$5:$M$15,'rofm borç tutarı esasına göre'!J24+1,0),"")</f>
        <v>3035.59</v>
      </c>
      <c r="G24" s="348">
        <f>IFERROR(((F26-F24)/F24)*(D24+C24),"")</f>
        <v>0</v>
      </c>
      <c r="H24" s="351" t="str">
        <f>IFERROR(IF(E24+E25+E26-G24&gt;0,E24+E25+E26-G24,""),"")</f>
        <v/>
      </c>
      <c r="I24" s="95">
        <f t="shared" ref="I24:I26" si="6">YEAR(A24)</f>
        <v>2024</v>
      </c>
      <c r="J24" s="96">
        <f t="shared" ref="J24:J26" si="7">MONTH(A24)</f>
        <v>1</v>
      </c>
      <c r="K24" s="81"/>
      <c r="L24" s="81"/>
      <c r="M24" s="81"/>
      <c r="N24" s="81"/>
      <c r="O24" s="74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24.75" customHeight="1" x14ac:dyDescent="0.2">
      <c r="A25" s="115">
        <v>45350</v>
      </c>
      <c r="B25" s="116"/>
      <c r="C25" s="116"/>
      <c r="D25" s="204" t="str">
        <f t="shared" ref="D25:D26" si="8">IFERROR(IF(B25&gt;0,D24-C25,""),"")</f>
        <v/>
      </c>
      <c r="E25" s="204">
        <f t="shared" si="5"/>
        <v>0</v>
      </c>
      <c r="F25" s="204">
        <f>IF(A25&gt;0,VLOOKUP('rofm borç tutarı esasına göre'!I25,KILAVUZ!$A$5:$M$15,'rofm borç tutarı esasına göre'!J25+1,0),"")</f>
        <v>3149.03</v>
      </c>
      <c r="G25" s="349"/>
      <c r="H25" s="352"/>
      <c r="I25" s="95">
        <f t="shared" si="6"/>
        <v>2024</v>
      </c>
      <c r="J25" s="96">
        <f t="shared" si="7"/>
        <v>2</v>
      </c>
      <c r="K25" s="81"/>
      <c r="L25" s="81"/>
      <c r="M25" s="81"/>
      <c r="N25" s="81"/>
      <c r="O25" s="74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24.75" customHeight="1" x14ac:dyDescent="0.2">
      <c r="A26" s="117">
        <v>45382</v>
      </c>
      <c r="B26" s="118"/>
      <c r="C26" s="118"/>
      <c r="D26" s="205" t="str">
        <f t="shared" si="8"/>
        <v/>
      </c>
      <c r="E26" s="205">
        <f t="shared" si="5"/>
        <v>0</v>
      </c>
      <c r="F26" s="205">
        <f>IF(A26&gt;0,VLOOKUP('rofm borç tutarı esasına göre'!I26,KILAVUZ!$A$5:$M$15,'rofm borç tutarı esasına göre'!J26+1,0),"")</f>
        <v>3252.79</v>
      </c>
      <c r="G26" s="350"/>
      <c r="H26" s="353"/>
      <c r="I26" s="95">
        <f t="shared" si="6"/>
        <v>2024</v>
      </c>
      <c r="J26" s="96">
        <f t="shared" si="7"/>
        <v>3</v>
      </c>
      <c r="K26" s="81"/>
      <c r="L26" s="81"/>
      <c r="M26" s="81"/>
      <c r="N26" s="81"/>
      <c r="O26" s="74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24.75" customHeight="1" x14ac:dyDescent="0.2">
      <c r="A27" s="119"/>
      <c r="B27" s="88"/>
      <c r="C27" s="88"/>
      <c r="D27" s="88"/>
      <c r="E27" s="88"/>
      <c r="F27" s="88"/>
      <c r="G27" s="88"/>
      <c r="H27" s="120"/>
      <c r="I27" s="95"/>
      <c r="J27" s="96"/>
      <c r="K27" s="89"/>
      <c r="L27" s="89"/>
      <c r="O27" s="35"/>
    </row>
    <row r="28" spans="1:26" ht="28.5" customHeight="1" x14ac:dyDescent="0.2">
      <c r="A28" s="103" t="s">
        <v>117</v>
      </c>
      <c r="F28" s="88"/>
      <c r="G28" s="88"/>
      <c r="I28" s="92"/>
      <c r="J28" s="92"/>
      <c r="K28" s="89"/>
      <c r="L28" s="89"/>
      <c r="N28" s="35"/>
    </row>
    <row r="29" spans="1:26" ht="39.75" customHeight="1" x14ac:dyDescent="0.2">
      <c r="A29" s="104" t="s">
        <v>109</v>
      </c>
      <c r="B29" s="105" t="s">
        <v>110</v>
      </c>
      <c r="C29" s="106" t="s">
        <v>111</v>
      </c>
      <c r="D29" s="200" t="s">
        <v>112</v>
      </c>
      <c r="E29" s="200" t="s">
        <v>113</v>
      </c>
      <c r="F29" s="201" t="s">
        <v>114</v>
      </c>
      <c r="G29" s="201" t="s">
        <v>115</v>
      </c>
      <c r="H29" s="202" t="s">
        <v>116</v>
      </c>
      <c r="I29" s="107"/>
      <c r="J29" s="108"/>
      <c r="K29" s="109"/>
      <c r="L29" s="109"/>
      <c r="M29" s="110"/>
      <c r="N29" s="111"/>
      <c r="O29" s="109"/>
      <c r="P29" s="112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24.75" customHeight="1" x14ac:dyDescent="0.2">
      <c r="A30" s="113">
        <v>45412</v>
      </c>
      <c r="B30" s="114"/>
      <c r="C30" s="114"/>
      <c r="D30" s="203" t="str">
        <f>IFERROR(IF(B30&gt;0,D26-C30,""),"")</f>
        <v/>
      </c>
      <c r="E30" s="203" t="str">
        <f t="shared" ref="E30:E32" si="9">IFERROR(IF(B30&gt;0,B30-C30,""),"")</f>
        <v/>
      </c>
      <c r="F30" s="203">
        <f>IF(A30&gt;0,VLOOKUP('rofm borç tutarı esasına göre'!I30,KILAVUZ!$A$5:$M$15,'rofm borç tutarı esasına göre'!J30+1,0),"")</f>
        <v>3369.98</v>
      </c>
      <c r="G30" s="348" t="str">
        <f>IFERROR(((F32-F30)/F30)*(D30+C30),"")</f>
        <v/>
      </c>
      <c r="H30" s="351" t="str">
        <f>IFERROR(IF(E30+E31+E32-G30&gt;0,E30+E31+E32-G30,""),"")</f>
        <v/>
      </c>
      <c r="I30" s="95">
        <f t="shared" ref="I30:I32" si="10">YEAR(A30)</f>
        <v>2024</v>
      </c>
      <c r="J30" s="96">
        <f t="shared" ref="J30:J32" si="11">MONTH(A30)</f>
        <v>4</v>
      </c>
      <c r="K30" s="81"/>
      <c r="L30" s="81"/>
      <c r="M30" s="81"/>
      <c r="N30" s="81"/>
      <c r="O30" s="74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24.75" customHeight="1" x14ac:dyDescent="0.2">
      <c r="A31" s="115">
        <v>45443</v>
      </c>
      <c r="B31" s="116"/>
      <c r="C31" s="116"/>
      <c r="D31" s="204" t="str">
        <f t="shared" ref="D31:D32" si="12">IFERROR(IF(B31&gt;0,D30-C31,""),"")</f>
        <v/>
      </c>
      <c r="E31" s="204" t="str">
        <f t="shared" si="9"/>
        <v/>
      </c>
      <c r="F31" s="204">
        <f>IF(A31&gt;0,VLOOKUP('rofm borç tutarı esasına göre'!I31,KILAVUZ!$A$5:$M$15,'rofm borç tutarı esasına göre'!J31+1,0),"")</f>
        <v>3435.96</v>
      </c>
      <c r="G31" s="349"/>
      <c r="H31" s="352"/>
      <c r="I31" s="95">
        <f t="shared" si="10"/>
        <v>2024</v>
      </c>
      <c r="J31" s="96">
        <f t="shared" si="11"/>
        <v>5</v>
      </c>
      <c r="K31" s="81"/>
      <c r="L31" s="81"/>
      <c r="M31" s="81"/>
      <c r="N31" s="81"/>
      <c r="O31" s="74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24.75" customHeight="1" x14ac:dyDescent="0.2">
      <c r="A32" s="117">
        <v>45473</v>
      </c>
      <c r="B32" s="118"/>
      <c r="C32" s="118"/>
      <c r="D32" s="205" t="str">
        <f t="shared" si="12"/>
        <v/>
      </c>
      <c r="E32" s="205" t="str">
        <f t="shared" si="9"/>
        <v/>
      </c>
      <c r="F32" s="205">
        <f>IF(A32&gt;0,VLOOKUP('rofm borç tutarı esasına göre'!I32,KILAVUZ!$A$5:$M$15,'rofm borç tutarı esasına göre'!J32+1,0),"")</f>
        <v>3483.25</v>
      </c>
      <c r="G32" s="350"/>
      <c r="H32" s="353"/>
      <c r="I32" s="95">
        <f t="shared" si="10"/>
        <v>2024</v>
      </c>
      <c r="J32" s="96">
        <f t="shared" si="11"/>
        <v>6</v>
      </c>
      <c r="K32" s="81"/>
      <c r="L32" s="81"/>
      <c r="M32" s="81"/>
      <c r="N32" s="81"/>
      <c r="O32" s="74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2.75" customHeight="1" x14ac:dyDescent="0.2">
      <c r="A33" s="119"/>
      <c r="B33" s="120"/>
      <c r="C33" s="120"/>
      <c r="D33" s="120"/>
      <c r="E33" s="120"/>
      <c r="F33" s="88"/>
      <c r="G33" s="88"/>
      <c r="H33" s="120"/>
      <c r="I33" s="95"/>
      <c r="J33" s="96"/>
      <c r="K33" s="89"/>
      <c r="L33" s="89"/>
      <c r="M33" s="76"/>
      <c r="N33" s="36"/>
      <c r="P33" s="35"/>
    </row>
    <row r="34" spans="1:26" ht="28.5" customHeight="1" x14ac:dyDescent="0.2">
      <c r="A34" s="103" t="s">
        <v>118</v>
      </c>
      <c r="F34" s="88"/>
      <c r="G34" s="88"/>
      <c r="I34" s="92"/>
      <c r="J34" s="92"/>
      <c r="K34" s="89"/>
      <c r="L34" s="89"/>
      <c r="N34" s="35"/>
    </row>
    <row r="35" spans="1:26" ht="39.75" customHeight="1" x14ac:dyDescent="0.2">
      <c r="A35" s="121" t="s">
        <v>109</v>
      </c>
      <c r="B35" s="122" t="s">
        <v>110</v>
      </c>
      <c r="C35" s="123" t="s">
        <v>111</v>
      </c>
      <c r="D35" s="190" t="s">
        <v>112</v>
      </c>
      <c r="E35" s="190" t="s">
        <v>113</v>
      </c>
      <c r="F35" s="206" t="s">
        <v>114</v>
      </c>
      <c r="G35" s="207" t="s">
        <v>115</v>
      </c>
      <c r="H35" s="207" t="s">
        <v>116</v>
      </c>
      <c r="I35" s="107"/>
      <c r="J35" s="108"/>
      <c r="K35" s="109"/>
      <c r="L35" s="109"/>
      <c r="M35" s="110"/>
      <c r="N35" s="111"/>
      <c r="O35" s="109"/>
      <c r="P35" s="112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24.75" customHeight="1" x14ac:dyDescent="0.2">
      <c r="A36" s="113">
        <v>45504</v>
      </c>
      <c r="B36" s="114"/>
      <c r="C36" s="114"/>
      <c r="D36" s="203" t="str">
        <f>IFERROR(IF(B36&gt;0,D32-C36,""),"")</f>
        <v/>
      </c>
      <c r="E36" s="203" t="str">
        <f t="shared" ref="E36:E38" si="13">IFERROR(IF(B36&gt;0,B36-C36,""),"")</f>
        <v/>
      </c>
      <c r="F36" s="203">
        <f>IF(A36&gt;0,VLOOKUP('rofm borç tutarı esasına göre'!I36,KILAVUZ!$A$5:$M$15,'rofm borç tutarı esasına göre'!J36+1,0),"")</f>
        <v>3550.88</v>
      </c>
      <c r="G36" s="348" t="str">
        <f>IFERROR(((F38-F36)/F36)*(D36+C36),"")</f>
        <v/>
      </c>
      <c r="H36" s="351" t="str">
        <f>IFERROR(IF(E36+E37+E38-G36&gt;0,E36+E37+E38-G36,""),"")</f>
        <v/>
      </c>
      <c r="I36" s="95">
        <f t="shared" ref="I36:I38" si="14">YEAR(A36)</f>
        <v>2024</v>
      </c>
      <c r="J36" s="96">
        <f t="shared" ref="J36:J38" si="15">MONTH(A36)</f>
        <v>7</v>
      </c>
      <c r="K36" s="81"/>
      <c r="L36" s="81"/>
      <c r="M36" s="81"/>
      <c r="N36" s="81"/>
      <c r="O36" s="74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24.75" customHeight="1" x14ac:dyDescent="0.2">
      <c r="A37" s="115">
        <v>45535</v>
      </c>
      <c r="B37" s="116"/>
      <c r="C37" s="116"/>
      <c r="D37" s="204" t="str">
        <f t="shared" ref="D37:D38" si="16">IFERROR(IF(B37&gt;0,D36-C37,""),"")</f>
        <v/>
      </c>
      <c r="E37" s="204" t="str">
        <f t="shared" si="13"/>
        <v/>
      </c>
      <c r="F37" s="204">
        <f>IF(A37&gt;0,VLOOKUP('rofm borç tutarı esasına göre'!I37,KILAVUZ!$A$5:$M$15,'rofm borç tutarı esasına göre'!J37+1,0),"")</f>
        <v>3610.51</v>
      </c>
      <c r="G37" s="349"/>
      <c r="H37" s="352"/>
      <c r="I37" s="95">
        <f t="shared" si="14"/>
        <v>2024</v>
      </c>
      <c r="J37" s="96">
        <f t="shared" si="15"/>
        <v>8</v>
      </c>
      <c r="K37" s="81"/>
      <c r="L37" s="81"/>
      <c r="M37" s="81"/>
      <c r="N37" s="81"/>
      <c r="O37" s="74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24.75" customHeight="1" x14ac:dyDescent="0.2">
      <c r="A38" s="117">
        <v>45565</v>
      </c>
      <c r="B38" s="118"/>
      <c r="C38" s="118"/>
      <c r="D38" s="205" t="str">
        <f t="shared" si="16"/>
        <v/>
      </c>
      <c r="E38" s="205" t="str">
        <f t="shared" si="13"/>
        <v/>
      </c>
      <c r="F38" s="205">
        <f>IF(A38&gt;0,VLOOKUP('rofm borç tutarı esasına göre'!I38,KILAVUZ!$A$5:$M$15,'rofm borç tutarı esasına göre'!J38+1,0),"")</f>
        <v>3659.84</v>
      </c>
      <c r="G38" s="350"/>
      <c r="H38" s="353"/>
      <c r="I38" s="95">
        <f t="shared" si="14"/>
        <v>2024</v>
      </c>
      <c r="J38" s="96">
        <f t="shared" si="15"/>
        <v>9</v>
      </c>
      <c r="K38" s="81"/>
      <c r="L38" s="81"/>
      <c r="M38" s="81"/>
      <c r="N38" s="81"/>
      <c r="O38" s="74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12.75" customHeight="1" x14ac:dyDescent="0.2">
      <c r="A39" s="35"/>
      <c r="F39" s="88"/>
      <c r="G39" s="88"/>
      <c r="I39" s="96"/>
      <c r="J39" s="96"/>
      <c r="K39" s="89"/>
      <c r="L39" s="89"/>
      <c r="N39" s="36"/>
      <c r="P39" s="35"/>
    </row>
    <row r="40" spans="1:26" ht="28.5" customHeight="1" x14ac:dyDescent="0.2">
      <c r="A40" s="103" t="s">
        <v>119</v>
      </c>
      <c r="F40" s="88"/>
      <c r="G40" s="88"/>
      <c r="I40" s="92"/>
      <c r="J40" s="92"/>
      <c r="K40" s="89"/>
      <c r="L40" s="89"/>
      <c r="N40" s="35"/>
    </row>
    <row r="41" spans="1:26" ht="39.75" customHeight="1" x14ac:dyDescent="0.2">
      <c r="A41" s="121" t="s">
        <v>109</v>
      </c>
      <c r="B41" s="122" t="s">
        <v>110</v>
      </c>
      <c r="C41" s="123" t="s">
        <v>111</v>
      </c>
      <c r="D41" s="190" t="s">
        <v>112</v>
      </c>
      <c r="E41" s="190" t="s">
        <v>113</v>
      </c>
      <c r="F41" s="206" t="s">
        <v>114</v>
      </c>
      <c r="G41" s="207" t="s">
        <v>115</v>
      </c>
      <c r="H41" s="207" t="s">
        <v>116</v>
      </c>
      <c r="I41" s="107"/>
      <c r="J41" s="108"/>
      <c r="K41" s="109"/>
      <c r="L41" s="109"/>
      <c r="M41" s="110"/>
      <c r="N41" s="111"/>
      <c r="O41" s="109"/>
      <c r="P41" s="112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24.75" customHeight="1" x14ac:dyDescent="0.2">
      <c r="A42" s="113">
        <v>45596</v>
      </c>
      <c r="B42" s="114"/>
      <c r="C42" s="114"/>
      <c r="D42" s="203" t="str">
        <f>IFERROR(IF(B42&gt;0,D38-C42,""),"")</f>
        <v/>
      </c>
      <c r="E42" s="203" t="str">
        <f t="shared" ref="E42:E44" si="17">IFERROR(IF(B42&gt;0,B42-C42,""),"")</f>
        <v/>
      </c>
      <c r="F42" s="203">
        <f>IF(A42&gt;0,VLOOKUP('rofm borç tutarı esasına göre'!I42,KILAVUZ!$A$5:$M$15,'rofm borç tutarı esasına göre'!J42+1,0),"")</f>
        <v>0</v>
      </c>
      <c r="G42" s="348" t="str">
        <f>IFERROR(((F44-F42)/F42)*(D42+C42),"")</f>
        <v/>
      </c>
      <c r="H42" s="351" t="str">
        <f>IFERROR(IF(E42+E43+E44-G42&gt;0,E42+E43+E44-G42,""),"")</f>
        <v/>
      </c>
      <c r="I42" s="95">
        <f t="shared" ref="I42:I44" si="18">YEAR(A42)</f>
        <v>2024</v>
      </c>
      <c r="J42" s="96">
        <f t="shared" ref="J42:J44" si="19">MONTH(A42)</f>
        <v>10</v>
      </c>
      <c r="K42" s="81"/>
      <c r="L42" s="81"/>
      <c r="M42" s="81"/>
      <c r="N42" s="81"/>
      <c r="O42" s="74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24.75" customHeight="1" x14ac:dyDescent="0.2">
      <c r="A43" s="115">
        <v>45626</v>
      </c>
      <c r="B43" s="116"/>
      <c r="C43" s="116"/>
      <c r="D43" s="204" t="str">
        <f t="shared" ref="D43:D44" si="20">IFERROR(IF(B43&gt;0,D42-C43,""),"")</f>
        <v/>
      </c>
      <c r="E43" s="204" t="str">
        <f t="shared" si="17"/>
        <v/>
      </c>
      <c r="F43" s="204">
        <f>IF(A43&gt;0,VLOOKUP('rofm borç tutarı esasına göre'!I43,KILAVUZ!$A$5:$M$15,'rofm borç tutarı esasına göre'!J43+1,0),"")</f>
        <v>0</v>
      </c>
      <c r="G43" s="349"/>
      <c r="H43" s="352"/>
      <c r="I43" s="95">
        <f t="shared" si="18"/>
        <v>2024</v>
      </c>
      <c r="J43" s="96">
        <f t="shared" si="19"/>
        <v>11</v>
      </c>
      <c r="K43" s="81"/>
      <c r="L43" s="81"/>
      <c r="M43" s="81"/>
      <c r="N43" s="81"/>
      <c r="O43" s="74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24.75" customHeight="1" x14ac:dyDescent="0.2">
      <c r="A44" s="117">
        <v>45657</v>
      </c>
      <c r="B44" s="118"/>
      <c r="C44" s="118"/>
      <c r="D44" s="205" t="str">
        <f t="shared" si="20"/>
        <v/>
      </c>
      <c r="E44" s="205" t="str">
        <f t="shared" si="17"/>
        <v/>
      </c>
      <c r="F44" s="205">
        <f>IF(A44&gt;0,VLOOKUP('rofm borç tutarı esasına göre'!I44,KILAVUZ!$A$5:$M$15,'rofm borç tutarı esasına göre'!J44+1,0),"")</f>
        <v>0</v>
      </c>
      <c r="G44" s="350"/>
      <c r="H44" s="353"/>
      <c r="I44" s="95">
        <f t="shared" si="18"/>
        <v>2024</v>
      </c>
      <c r="J44" s="96">
        <f t="shared" si="19"/>
        <v>12</v>
      </c>
      <c r="K44" s="81"/>
      <c r="L44" s="81"/>
      <c r="M44" s="81"/>
      <c r="N44" s="81"/>
      <c r="O44" s="74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spans="1:26" ht="12.75" customHeight="1" x14ac:dyDescent="0.2">
      <c r="A45" s="35"/>
      <c r="C45" s="88"/>
      <c r="F45" s="88"/>
      <c r="G45" s="88"/>
      <c r="K45" s="89"/>
      <c r="L45" s="96"/>
      <c r="M45" s="76"/>
      <c r="N45" s="36"/>
      <c r="P45" s="35"/>
    </row>
    <row r="46" spans="1:26" ht="12.75" customHeight="1" x14ac:dyDescent="0.2">
      <c r="A46" s="35"/>
      <c r="F46" s="88"/>
      <c r="G46" s="88"/>
      <c r="K46" s="89"/>
      <c r="L46" s="96"/>
      <c r="M46" s="76"/>
      <c r="N46" s="36"/>
      <c r="P46" s="35"/>
    </row>
    <row r="47" spans="1:26" ht="12.75" customHeight="1" x14ac:dyDescent="0.2">
      <c r="A47" s="35"/>
      <c r="F47" s="88"/>
      <c r="G47" s="88"/>
      <c r="K47" s="89"/>
      <c r="L47" s="96"/>
      <c r="M47" s="76"/>
      <c r="N47" s="36"/>
      <c r="P47" s="35"/>
    </row>
    <row r="48" spans="1:26" ht="12.75" customHeight="1" x14ac:dyDescent="0.2">
      <c r="A48" s="35"/>
      <c r="F48" s="88"/>
      <c r="G48" s="88"/>
      <c r="K48" s="89"/>
      <c r="L48" s="96"/>
      <c r="M48" s="76"/>
      <c r="N48" s="36"/>
      <c r="P48" s="35"/>
    </row>
    <row r="49" spans="1:16" ht="12.75" customHeight="1" x14ac:dyDescent="0.2">
      <c r="A49" s="35"/>
      <c r="F49" s="88"/>
      <c r="G49" s="88"/>
      <c r="K49" s="89"/>
      <c r="L49" s="96"/>
      <c r="M49" s="76"/>
      <c r="N49" s="36"/>
      <c r="P49" s="35"/>
    </row>
    <row r="50" spans="1:16" ht="12.75" customHeight="1" x14ac:dyDescent="0.2">
      <c r="A50" s="35"/>
      <c r="F50" s="88"/>
      <c r="G50" s="88"/>
      <c r="K50" s="89"/>
      <c r="L50" s="96"/>
      <c r="M50" s="76"/>
      <c r="N50" s="36"/>
      <c r="P50" s="35"/>
    </row>
    <row r="51" spans="1:16" ht="12.75" customHeight="1" x14ac:dyDescent="0.2">
      <c r="A51" s="35"/>
      <c r="F51" s="88"/>
      <c r="G51" s="88"/>
      <c r="K51" s="89"/>
      <c r="L51" s="90"/>
      <c r="M51" s="76"/>
      <c r="N51" s="36"/>
      <c r="P51" s="35"/>
    </row>
    <row r="52" spans="1:16" ht="12.75" customHeight="1" x14ac:dyDescent="0.2">
      <c r="A52" s="35"/>
      <c r="F52" s="88"/>
      <c r="G52" s="88"/>
      <c r="K52" s="89"/>
      <c r="L52" s="90"/>
      <c r="M52" s="76"/>
      <c r="N52" s="36"/>
      <c r="P52" s="35"/>
    </row>
    <row r="53" spans="1:16" ht="12.75" customHeight="1" x14ac:dyDescent="0.2">
      <c r="A53" s="35"/>
      <c r="F53" s="88"/>
      <c r="G53" s="88"/>
      <c r="K53" s="89"/>
      <c r="L53" s="90"/>
      <c r="M53" s="76"/>
      <c r="N53" s="36"/>
      <c r="P53" s="35"/>
    </row>
    <row r="54" spans="1:16" ht="12.75" customHeight="1" x14ac:dyDescent="0.2">
      <c r="A54" s="35"/>
      <c r="F54" s="88"/>
      <c r="G54" s="88"/>
      <c r="K54" s="89"/>
      <c r="L54" s="90"/>
      <c r="M54" s="76"/>
      <c r="N54" s="36"/>
      <c r="P54" s="35"/>
    </row>
    <row r="55" spans="1:16" ht="12.75" customHeight="1" x14ac:dyDescent="0.2">
      <c r="A55" s="35"/>
      <c r="F55" s="88"/>
      <c r="G55" s="88"/>
      <c r="K55" s="89"/>
      <c r="L55" s="90"/>
      <c r="M55" s="76"/>
      <c r="N55" s="36"/>
      <c r="P55" s="35"/>
    </row>
    <row r="56" spans="1:16" ht="12.75" customHeight="1" x14ac:dyDescent="0.2">
      <c r="A56" s="35"/>
      <c r="F56" s="88"/>
      <c r="G56" s="88"/>
      <c r="K56" s="89"/>
      <c r="L56" s="90"/>
      <c r="M56" s="76"/>
      <c r="N56" s="36"/>
      <c r="P56" s="35"/>
    </row>
    <row r="57" spans="1:16" ht="12.75" customHeight="1" x14ac:dyDescent="0.2">
      <c r="A57" s="35"/>
      <c r="F57" s="88"/>
      <c r="G57" s="88"/>
      <c r="K57" s="89"/>
      <c r="L57" s="90"/>
      <c r="M57" s="76"/>
      <c r="N57" s="36"/>
      <c r="P57" s="35"/>
    </row>
    <row r="58" spans="1:16" ht="12.75" customHeight="1" x14ac:dyDescent="0.2">
      <c r="A58" s="35"/>
      <c r="F58" s="88"/>
      <c r="G58" s="88"/>
      <c r="K58" s="89"/>
      <c r="L58" s="90"/>
      <c r="M58" s="76"/>
      <c r="N58" s="36"/>
      <c r="P58" s="35"/>
    </row>
    <row r="59" spans="1:16" ht="12.75" customHeight="1" x14ac:dyDescent="0.2">
      <c r="A59" s="35"/>
      <c r="F59" s="88"/>
      <c r="G59" s="88"/>
      <c r="K59" s="89"/>
      <c r="L59" s="90"/>
      <c r="M59" s="76"/>
      <c r="N59" s="36"/>
      <c r="P59" s="35"/>
    </row>
    <row r="60" spans="1:16" ht="12.75" customHeight="1" x14ac:dyDescent="0.2">
      <c r="A60" s="35"/>
      <c r="F60" s="88"/>
      <c r="G60" s="88"/>
      <c r="K60" s="89"/>
      <c r="L60" s="90"/>
      <c r="M60" s="76"/>
      <c r="N60" s="36"/>
      <c r="P60" s="35"/>
    </row>
    <row r="61" spans="1:16" ht="12.75" customHeight="1" x14ac:dyDescent="0.2">
      <c r="A61" s="35"/>
      <c r="F61" s="88"/>
      <c r="G61" s="88"/>
      <c r="K61" s="89"/>
      <c r="L61" s="90"/>
      <c r="M61" s="76"/>
      <c r="N61" s="36"/>
      <c r="P61" s="35"/>
    </row>
    <row r="62" spans="1:16" ht="12.75" customHeight="1" x14ac:dyDescent="0.2">
      <c r="A62" s="35"/>
      <c r="F62" s="88"/>
      <c r="G62" s="88"/>
      <c r="K62" s="89"/>
      <c r="L62" s="90"/>
      <c r="M62" s="76"/>
      <c r="N62" s="36"/>
      <c r="P62" s="35"/>
    </row>
    <row r="63" spans="1:16" ht="12.75" customHeight="1" x14ac:dyDescent="0.2">
      <c r="A63" s="35"/>
      <c r="F63" s="88"/>
      <c r="G63" s="88"/>
      <c r="K63" s="89"/>
      <c r="L63" s="90"/>
      <c r="M63" s="76"/>
      <c r="N63" s="36"/>
      <c r="P63" s="35"/>
    </row>
    <row r="64" spans="1:16" ht="12.75" customHeight="1" x14ac:dyDescent="0.2">
      <c r="A64" s="35"/>
      <c r="F64" s="88"/>
      <c r="G64" s="88"/>
      <c r="K64" s="89"/>
      <c r="L64" s="90"/>
      <c r="M64" s="76"/>
      <c r="N64" s="36"/>
      <c r="P64" s="35"/>
    </row>
    <row r="65" spans="1:16" ht="12.75" customHeight="1" x14ac:dyDescent="0.2">
      <c r="A65" s="35"/>
      <c r="F65" s="88"/>
      <c r="G65" s="88"/>
      <c r="K65" s="89"/>
      <c r="L65" s="90"/>
      <c r="M65" s="76"/>
      <c r="N65" s="36"/>
      <c r="P65" s="35"/>
    </row>
    <row r="66" spans="1:16" ht="12.75" customHeight="1" x14ac:dyDescent="0.2">
      <c r="A66" s="35"/>
      <c r="F66" s="88"/>
      <c r="G66" s="88"/>
      <c r="K66" s="89"/>
      <c r="L66" s="90"/>
      <c r="M66" s="76"/>
      <c r="N66" s="36"/>
      <c r="P66" s="35"/>
    </row>
    <row r="67" spans="1:16" ht="12.75" customHeight="1" x14ac:dyDescent="0.2">
      <c r="A67" s="35"/>
      <c r="F67" s="88"/>
      <c r="G67" s="88"/>
      <c r="K67" s="89"/>
      <c r="L67" s="90"/>
      <c r="M67" s="76"/>
      <c r="N67" s="36"/>
      <c r="P67" s="35"/>
    </row>
    <row r="68" spans="1:16" ht="12.75" customHeight="1" x14ac:dyDescent="0.2">
      <c r="A68" s="35"/>
      <c r="F68" s="88"/>
      <c r="G68" s="88"/>
      <c r="K68" s="89"/>
      <c r="L68" s="90"/>
      <c r="M68" s="76"/>
      <c r="N68" s="36"/>
      <c r="P68" s="35"/>
    </row>
    <row r="69" spans="1:16" ht="12.75" customHeight="1" x14ac:dyDescent="0.2">
      <c r="A69" s="35"/>
      <c r="F69" s="88"/>
      <c r="G69" s="88"/>
      <c r="K69" s="89"/>
      <c r="L69" s="90"/>
      <c r="M69" s="76"/>
      <c r="N69" s="36"/>
      <c r="P69" s="35"/>
    </row>
    <row r="70" spans="1:16" ht="12.75" customHeight="1" x14ac:dyDescent="0.2">
      <c r="A70" s="35"/>
      <c r="F70" s="88"/>
      <c r="G70" s="88"/>
      <c r="K70" s="89"/>
      <c r="L70" s="90"/>
      <c r="M70" s="76"/>
      <c r="N70" s="36"/>
      <c r="P70" s="35"/>
    </row>
    <row r="71" spans="1:16" ht="12.75" customHeight="1" x14ac:dyDescent="0.2">
      <c r="A71" s="35"/>
      <c r="F71" s="88"/>
      <c r="G71" s="88"/>
      <c r="K71" s="89"/>
      <c r="L71" s="90"/>
      <c r="M71" s="76"/>
      <c r="N71" s="36"/>
      <c r="P71" s="35"/>
    </row>
    <row r="72" spans="1:16" ht="12.75" customHeight="1" x14ac:dyDescent="0.2">
      <c r="A72" s="35"/>
      <c r="F72" s="88"/>
      <c r="G72" s="88"/>
      <c r="K72" s="89"/>
      <c r="L72" s="90"/>
      <c r="M72" s="76"/>
      <c r="N72" s="36"/>
      <c r="P72" s="35"/>
    </row>
    <row r="73" spans="1:16" ht="12.75" customHeight="1" x14ac:dyDescent="0.2">
      <c r="A73" s="35"/>
      <c r="F73" s="88"/>
      <c r="G73" s="88"/>
      <c r="K73" s="89"/>
      <c r="L73" s="90"/>
      <c r="M73" s="76"/>
      <c r="N73" s="36"/>
      <c r="P73" s="35"/>
    </row>
    <row r="74" spans="1:16" ht="12.75" customHeight="1" x14ac:dyDescent="0.2">
      <c r="A74" s="35"/>
      <c r="F74" s="88"/>
      <c r="G74" s="88"/>
      <c r="K74" s="89"/>
      <c r="L74" s="90"/>
      <c r="M74" s="76"/>
      <c r="N74" s="36"/>
      <c r="P74" s="35"/>
    </row>
    <row r="75" spans="1:16" ht="12.75" customHeight="1" x14ac:dyDescent="0.2">
      <c r="A75" s="35"/>
      <c r="F75" s="88"/>
      <c r="G75" s="88"/>
      <c r="K75" s="89"/>
      <c r="L75" s="90"/>
      <c r="M75" s="76"/>
      <c r="N75" s="36"/>
      <c r="P75" s="35"/>
    </row>
    <row r="76" spans="1:16" ht="12.75" customHeight="1" x14ac:dyDescent="0.2">
      <c r="A76" s="35"/>
      <c r="F76" s="88"/>
      <c r="G76" s="88"/>
      <c r="K76" s="89"/>
      <c r="L76" s="90"/>
      <c r="M76" s="76"/>
      <c r="N76" s="36"/>
      <c r="P76" s="35"/>
    </row>
    <row r="77" spans="1:16" ht="12.75" customHeight="1" x14ac:dyDescent="0.2">
      <c r="A77" s="35"/>
      <c r="F77" s="88"/>
      <c r="G77" s="88"/>
      <c r="K77" s="89"/>
      <c r="L77" s="90"/>
      <c r="M77" s="76"/>
      <c r="N77" s="36"/>
      <c r="P77" s="35"/>
    </row>
    <row r="78" spans="1:16" ht="12.75" customHeight="1" x14ac:dyDescent="0.2">
      <c r="A78" s="35"/>
      <c r="F78" s="88"/>
      <c r="G78" s="88"/>
      <c r="K78" s="89"/>
      <c r="L78" s="90"/>
      <c r="M78" s="76"/>
      <c r="N78" s="36"/>
      <c r="P78" s="35"/>
    </row>
    <row r="79" spans="1:16" ht="12.75" customHeight="1" x14ac:dyDescent="0.2">
      <c r="A79" s="35"/>
      <c r="F79" s="88"/>
      <c r="G79" s="88"/>
      <c r="K79" s="89"/>
      <c r="L79" s="90"/>
      <c r="M79" s="76"/>
      <c r="N79" s="36"/>
      <c r="P79" s="35"/>
    </row>
    <row r="80" spans="1:16" ht="12.75" customHeight="1" x14ac:dyDescent="0.2">
      <c r="A80" s="35"/>
      <c r="F80" s="88"/>
      <c r="G80" s="88"/>
      <c r="K80" s="89"/>
      <c r="L80" s="90"/>
      <c r="M80" s="76"/>
      <c r="N80" s="36"/>
      <c r="P80" s="35"/>
    </row>
    <row r="81" spans="1:16" ht="12.75" customHeight="1" x14ac:dyDescent="0.2">
      <c r="A81" s="35"/>
      <c r="F81" s="88"/>
      <c r="G81" s="88"/>
      <c r="K81" s="89"/>
      <c r="L81" s="90"/>
      <c r="M81" s="76"/>
      <c r="N81" s="36"/>
      <c r="P81" s="35"/>
    </row>
    <row r="82" spans="1:16" ht="12.75" customHeight="1" x14ac:dyDescent="0.2">
      <c r="A82" s="35"/>
      <c r="F82" s="88"/>
      <c r="G82" s="88"/>
      <c r="K82" s="89"/>
      <c r="L82" s="90"/>
      <c r="M82" s="76"/>
      <c r="N82" s="36"/>
      <c r="P82" s="35"/>
    </row>
    <row r="83" spans="1:16" ht="12.75" customHeight="1" x14ac:dyDescent="0.2">
      <c r="A83" s="35"/>
      <c r="F83" s="88"/>
      <c r="G83" s="88"/>
      <c r="K83" s="89"/>
      <c r="L83" s="90"/>
      <c r="M83" s="76"/>
      <c r="N83" s="36"/>
      <c r="P83" s="35"/>
    </row>
    <row r="84" spans="1:16" ht="12.75" customHeight="1" x14ac:dyDescent="0.2">
      <c r="A84" s="35"/>
      <c r="F84" s="88"/>
      <c r="G84" s="88"/>
      <c r="K84" s="89"/>
      <c r="L84" s="90"/>
      <c r="M84" s="76"/>
      <c r="N84" s="36"/>
      <c r="P84" s="35"/>
    </row>
    <row r="85" spans="1:16" ht="12.75" customHeight="1" x14ac:dyDescent="0.2">
      <c r="A85" s="35"/>
      <c r="F85" s="88"/>
      <c r="G85" s="88"/>
      <c r="K85" s="89"/>
      <c r="L85" s="90"/>
      <c r="M85" s="76"/>
      <c r="N85" s="36"/>
      <c r="P85" s="35"/>
    </row>
    <row r="86" spans="1:16" ht="12.75" customHeight="1" x14ac:dyDescent="0.2">
      <c r="A86" s="35"/>
      <c r="F86" s="88"/>
      <c r="G86" s="88"/>
      <c r="K86" s="89"/>
      <c r="L86" s="90"/>
      <c r="M86" s="76"/>
      <c r="N86" s="36"/>
      <c r="P86" s="35"/>
    </row>
    <row r="87" spans="1:16" ht="12.75" customHeight="1" x14ac:dyDescent="0.2">
      <c r="A87" s="35"/>
      <c r="F87" s="88"/>
      <c r="G87" s="88"/>
      <c r="K87" s="89"/>
      <c r="L87" s="90"/>
      <c r="M87" s="76"/>
      <c r="N87" s="36"/>
      <c r="P87" s="35"/>
    </row>
    <row r="88" spans="1:16" ht="12.75" customHeight="1" x14ac:dyDescent="0.2">
      <c r="A88" s="35"/>
      <c r="F88" s="88"/>
      <c r="G88" s="88"/>
      <c r="K88" s="89"/>
      <c r="L88" s="90"/>
      <c r="M88" s="76"/>
      <c r="N88" s="36"/>
      <c r="P88" s="35"/>
    </row>
    <row r="89" spans="1:16" ht="12.75" customHeight="1" x14ac:dyDescent="0.2">
      <c r="A89" s="35"/>
      <c r="F89" s="88"/>
      <c r="G89" s="88"/>
      <c r="K89" s="89"/>
      <c r="L89" s="90"/>
      <c r="M89" s="76"/>
      <c r="N89" s="36"/>
      <c r="P89" s="35"/>
    </row>
    <row r="90" spans="1:16" ht="12.75" customHeight="1" x14ac:dyDescent="0.2">
      <c r="A90" s="35"/>
      <c r="F90" s="88"/>
      <c r="G90" s="88"/>
      <c r="K90" s="89"/>
      <c r="L90" s="90"/>
      <c r="M90" s="76"/>
      <c r="N90" s="36"/>
      <c r="P90" s="35"/>
    </row>
    <row r="91" spans="1:16" ht="12.75" customHeight="1" x14ac:dyDescent="0.2">
      <c r="A91" s="35"/>
      <c r="F91" s="88"/>
      <c r="G91" s="88"/>
      <c r="K91" s="89"/>
      <c r="L91" s="90"/>
      <c r="M91" s="76"/>
      <c r="N91" s="36"/>
      <c r="P91" s="35"/>
    </row>
    <row r="92" spans="1:16" ht="12.75" customHeight="1" x14ac:dyDescent="0.2">
      <c r="A92" s="35"/>
      <c r="F92" s="88"/>
      <c r="G92" s="88"/>
      <c r="K92" s="89"/>
      <c r="L92" s="90"/>
      <c r="M92" s="76"/>
      <c r="N92" s="36"/>
      <c r="P92" s="35"/>
    </row>
    <row r="93" spans="1:16" ht="12.75" customHeight="1" x14ac:dyDescent="0.2">
      <c r="A93" s="35"/>
      <c r="F93" s="88"/>
      <c r="G93" s="88"/>
      <c r="K93" s="89"/>
      <c r="L93" s="90"/>
      <c r="M93" s="76"/>
      <c r="N93" s="36"/>
      <c r="P93" s="35"/>
    </row>
    <row r="94" spans="1:16" ht="12.75" customHeight="1" x14ac:dyDescent="0.2">
      <c r="A94" s="35"/>
      <c r="F94" s="88"/>
      <c r="G94" s="88"/>
      <c r="K94" s="89"/>
      <c r="L94" s="90"/>
      <c r="M94" s="76"/>
      <c r="N94" s="36"/>
      <c r="P94" s="35"/>
    </row>
    <row r="95" spans="1:16" ht="12.75" customHeight="1" x14ac:dyDescent="0.2">
      <c r="A95" s="35"/>
      <c r="F95" s="88"/>
      <c r="G95" s="88"/>
      <c r="K95" s="89"/>
      <c r="L95" s="90"/>
      <c r="M95" s="76"/>
      <c r="N95" s="36"/>
      <c r="P95" s="35"/>
    </row>
    <row r="96" spans="1:16" ht="12.75" customHeight="1" x14ac:dyDescent="0.2">
      <c r="A96" s="35"/>
      <c r="F96" s="88"/>
      <c r="G96" s="88"/>
      <c r="K96" s="89"/>
      <c r="L96" s="90"/>
      <c r="M96" s="76"/>
      <c r="N96" s="36"/>
      <c r="P96" s="35"/>
    </row>
    <row r="97" spans="1:16" ht="12.75" customHeight="1" x14ac:dyDescent="0.2">
      <c r="A97" s="35"/>
      <c r="F97" s="88"/>
      <c r="G97" s="88"/>
      <c r="K97" s="89"/>
      <c r="L97" s="90"/>
      <c r="M97" s="76"/>
      <c r="N97" s="36"/>
      <c r="P97" s="35"/>
    </row>
    <row r="98" spans="1:16" ht="12.75" customHeight="1" x14ac:dyDescent="0.2">
      <c r="A98" s="35"/>
      <c r="F98" s="88"/>
      <c r="G98" s="88"/>
      <c r="K98" s="89"/>
      <c r="L98" s="90"/>
      <c r="M98" s="76"/>
      <c r="N98" s="36"/>
      <c r="P98" s="35"/>
    </row>
    <row r="99" spans="1:16" ht="12.75" customHeight="1" x14ac:dyDescent="0.2">
      <c r="A99" s="35"/>
      <c r="F99" s="88"/>
      <c r="G99" s="88"/>
      <c r="K99" s="89"/>
      <c r="L99" s="90"/>
      <c r="M99" s="76"/>
      <c r="N99" s="36"/>
      <c r="P99" s="35"/>
    </row>
    <row r="100" spans="1:16" ht="12.75" customHeight="1" x14ac:dyDescent="0.2">
      <c r="A100" s="35"/>
      <c r="F100" s="88"/>
      <c r="G100" s="88"/>
      <c r="K100" s="89"/>
      <c r="L100" s="90"/>
      <c r="M100" s="76"/>
      <c r="N100" s="36"/>
      <c r="P100" s="35"/>
    </row>
    <row r="101" spans="1:16" ht="12.75" customHeight="1" x14ac:dyDescent="0.2">
      <c r="A101" s="35"/>
      <c r="F101" s="88"/>
      <c r="G101" s="88"/>
      <c r="K101" s="89"/>
      <c r="L101" s="90"/>
      <c r="M101" s="76"/>
      <c r="N101" s="36"/>
      <c r="P101" s="35"/>
    </row>
    <row r="102" spans="1:16" ht="12.75" customHeight="1" x14ac:dyDescent="0.2">
      <c r="A102" s="35"/>
      <c r="F102" s="88"/>
      <c r="G102" s="88"/>
      <c r="K102" s="89"/>
      <c r="L102" s="90"/>
      <c r="M102" s="76"/>
      <c r="N102" s="36"/>
      <c r="P102" s="35"/>
    </row>
    <row r="103" spans="1:16" ht="12.75" customHeight="1" x14ac:dyDescent="0.2">
      <c r="A103" s="35"/>
      <c r="F103" s="88"/>
      <c r="G103" s="88"/>
      <c r="K103" s="89"/>
      <c r="L103" s="90"/>
      <c r="M103" s="76"/>
      <c r="N103" s="36"/>
      <c r="P103" s="35"/>
    </row>
    <row r="104" spans="1:16" ht="12.75" customHeight="1" x14ac:dyDescent="0.2">
      <c r="A104" s="35"/>
      <c r="F104" s="88"/>
      <c r="G104" s="88"/>
      <c r="K104" s="89"/>
      <c r="L104" s="90"/>
      <c r="M104" s="76"/>
      <c r="N104" s="36"/>
      <c r="P104" s="35"/>
    </row>
    <row r="105" spans="1:16" ht="12.75" customHeight="1" x14ac:dyDescent="0.2">
      <c r="A105" s="35"/>
      <c r="F105" s="88"/>
      <c r="G105" s="88"/>
      <c r="K105" s="89"/>
      <c r="L105" s="90"/>
      <c r="M105" s="76"/>
      <c r="N105" s="36"/>
      <c r="P105" s="35"/>
    </row>
    <row r="106" spans="1:16" ht="12.75" customHeight="1" x14ac:dyDescent="0.2">
      <c r="A106" s="35"/>
      <c r="F106" s="88"/>
      <c r="G106" s="88"/>
      <c r="K106" s="89"/>
      <c r="L106" s="90"/>
      <c r="M106" s="76"/>
      <c r="N106" s="36"/>
      <c r="P106" s="35"/>
    </row>
    <row r="107" spans="1:16" ht="12.75" customHeight="1" x14ac:dyDescent="0.2">
      <c r="A107" s="35"/>
      <c r="F107" s="88"/>
      <c r="G107" s="88"/>
      <c r="K107" s="89"/>
      <c r="L107" s="90"/>
      <c r="M107" s="76"/>
      <c r="N107" s="36"/>
      <c r="P107" s="35"/>
    </row>
    <row r="108" spans="1:16" ht="12.75" customHeight="1" x14ac:dyDescent="0.2">
      <c r="A108" s="35"/>
      <c r="F108" s="88"/>
      <c r="G108" s="88"/>
      <c r="K108" s="89"/>
      <c r="L108" s="90"/>
      <c r="M108" s="76"/>
      <c r="N108" s="36"/>
      <c r="P108" s="35"/>
    </row>
    <row r="109" spans="1:16" ht="12.75" customHeight="1" x14ac:dyDescent="0.2">
      <c r="A109" s="35"/>
      <c r="F109" s="88"/>
      <c r="G109" s="88"/>
      <c r="K109" s="89"/>
      <c r="L109" s="90"/>
      <c r="M109" s="76"/>
      <c r="N109" s="36"/>
      <c r="P109" s="35"/>
    </row>
    <row r="110" spans="1:16" ht="12.75" customHeight="1" x14ac:dyDescent="0.2">
      <c r="A110" s="35"/>
      <c r="F110" s="88"/>
      <c r="G110" s="88"/>
      <c r="K110" s="89"/>
      <c r="L110" s="90"/>
      <c r="M110" s="76"/>
      <c r="N110" s="36"/>
      <c r="P110" s="35"/>
    </row>
    <row r="111" spans="1:16" ht="12.75" customHeight="1" x14ac:dyDescent="0.2">
      <c r="A111" s="35"/>
      <c r="F111" s="88"/>
      <c r="G111" s="88"/>
      <c r="K111" s="89"/>
      <c r="L111" s="90"/>
      <c r="M111" s="76"/>
      <c r="N111" s="36"/>
      <c r="P111" s="35"/>
    </row>
    <row r="112" spans="1:16" ht="12.75" customHeight="1" x14ac:dyDescent="0.2">
      <c r="A112" s="35"/>
      <c r="F112" s="88"/>
      <c r="G112" s="88"/>
      <c r="K112" s="89"/>
      <c r="L112" s="90"/>
      <c r="M112" s="76"/>
      <c r="N112" s="36"/>
      <c r="P112" s="35"/>
    </row>
    <row r="113" spans="1:16" ht="12.75" customHeight="1" x14ac:dyDescent="0.2">
      <c r="A113" s="35"/>
      <c r="F113" s="88"/>
      <c r="G113" s="88"/>
      <c r="K113" s="89"/>
      <c r="L113" s="90"/>
      <c r="M113" s="76"/>
      <c r="N113" s="36"/>
      <c r="P113" s="35"/>
    </row>
    <row r="114" spans="1:16" ht="12.75" customHeight="1" x14ac:dyDescent="0.2">
      <c r="A114" s="35"/>
      <c r="F114" s="88"/>
      <c r="G114" s="88"/>
      <c r="K114" s="89"/>
      <c r="L114" s="90"/>
      <c r="M114" s="76"/>
      <c r="N114" s="36"/>
      <c r="P114" s="35"/>
    </row>
    <row r="115" spans="1:16" ht="12.75" customHeight="1" x14ac:dyDescent="0.2">
      <c r="A115" s="35"/>
      <c r="F115" s="88"/>
      <c r="G115" s="88"/>
      <c r="K115" s="89"/>
      <c r="L115" s="90"/>
      <c r="M115" s="76"/>
      <c r="N115" s="36"/>
      <c r="P115" s="35"/>
    </row>
    <row r="116" spans="1:16" ht="12.75" customHeight="1" x14ac:dyDescent="0.2">
      <c r="A116" s="35"/>
      <c r="F116" s="88"/>
      <c r="G116" s="88"/>
      <c r="K116" s="89"/>
      <c r="L116" s="90"/>
      <c r="M116" s="76"/>
      <c r="N116" s="36"/>
      <c r="P116" s="35"/>
    </row>
    <row r="117" spans="1:16" ht="12.75" customHeight="1" x14ac:dyDescent="0.2">
      <c r="A117" s="35"/>
      <c r="F117" s="88"/>
      <c r="G117" s="88"/>
      <c r="K117" s="89"/>
      <c r="L117" s="90"/>
      <c r="M117" s="76"/>
      <c r="N117" s="36"/>
      <c r="P117" s="35"/>
    </row>
    <row r="118" spans="1:16" ht="12.75" customHeight="1" x14ac:dyDescent="0.2">
      <c r="A118" s="35"/>
      <c r="F118" s="88"/>
      <c r="G118" s="88"/>
      <c r="K118" s="89"/>
      <c r="L118" s="90"/>
      <c r="M118" s="76"/>
      <c r="N118" s="36"/>
      <c r="P118" s="35"/>
    </row>
    <row r="119" spans="1:16" ht="12.75" customHeight="1" x14ac:dyDescent="0.2">
      <c r="A119" s="35"/>
      <c r="F119" s="88"/>
      <c r="G119" s="88"/>
      <c r="K119" s="89"/>
      <c r="L119" s="90"/>
      <c r="M119" s="76"/>
      <c r="N119" s="36"/>
      <c r="P119" s="35"/>
    </row>
    <row r="120" spans="1:16" ht="12.75" customHeight="1" x14ac:dyDescent="0.2">
      <c r="A120" s="35"/>
      <c r="F120" s="88"/>
      <c r="G120" s="88"/>
      <c r="K120" s="89"/>
      <c r="L120" s="90"/>
      <c r="M120" s="76"/>
      <c r="N120" s="36"/>
      <c r="P120" s="35"/>
    </row>
    <row r="121" spans="1:16" ht="12.75" customHeight="1" x14ac:dyDescent="0.2">
      <c r="A121" s="35"/>
      <c r="F121" s="88"/>
      <c r="G121" s="88"/>
      <c r="K121" s="89"/>
      <c r="L121" s="90"/>
      <c r="M121" s="76"/>
      <c r="N121" s="36"/>
      <c r="P121" s="35"/>
    </row>
    <row r="122" spans="1:16" ht="12.75" customHeight="1" x14ac:dyDescent="0.2">
      <c r="A122" s="35"/>
      <c r="F122" s="88"/>
      <c r="G122" s="88"/>
      <c r="K122" s="89"/>
      <c r="L122" s="90"/>
      <c r="M122" s="76"/>
      <c r="N122" s="36"/>
      <c r="P122" s="35"/>
    </row>
    <row r="123" spans="1:16" ht="12.75" customHeight="1" x14ac:dyDescent="0.2">
      <c r="A123" s="35"/>
      <c r="F123" s="88"/>
      <c r="G123" s="88"/>
      <c r="K123" s="89"/>
      <c r="L123" s="90"/>
      <c r="M123" s="76"/>
      <c r="N123" s="36"/>
      <c r="P123" s="35"/>
    </row>
    <row r="124" spans="1:16" ht="12.75" customHeight="1" x14ac:dyDescent="0.2">
      <c r="A124" s="35"/>
      <c r="F124" s="88"/>
      <c r="G124" s="88"/>
      <c r="K124" s="89"/>
      <c r="L124" s="90"/>
      <c r="M124" s="76"/>
      <c r="N124" s="36"/>
      <c r="P124" s="35"/>
    </row>
    <row r="125" spans="1:16" ht="12.75" customHeight="1" x14ac:dyDescent="0.2">
      <c r="A125" s="35"/>
      <c r="F125" s="88"/>
      <c r="G125" s="88"/>
      <c r="K125" s="89"/>
      <c r="L125" s="90"/>
      <c r="M125" s="76"/>
      <c r="N125" s="36"/>
      <c r="P125" s="35"/>
    </row>
    <row r="126" spans="1:16" ht="12.75" customHeight="1" x14ac:dyDescent="0.2">
      <c r="A126" s="35"/>
      <c r="F126" s="88"/>
      <c r="G126" s="88"/>
      <c r="K126" s="89"/>
      <c r="L126" s="90"/>
      <c r="M126" s="76"/>
      <c r="N126" s="36"/>
      <c r="P126" s="35"/>
    </row>
    <row r="127" spans="1:16" ht="12.75" customHeight="1" x14ac:dyDescent="0.2">
      <c r="A127" s="35"/>
      <c r="F127" s="88"/>
      <c r="G127" s="88"/>
      <c r="K127" s="89"/>
      <c r="L127" s="90"/>
      <c r="M127" s="76"/>
      <c r="N127" s="36"/>
      <c r="P127" s="35"/>
    </row>
    <row r="128" spans="1:16" ht="12.75" customHeight="1" x14ac:dyDescent="0.2">
      <c r="A128" s="35"/>
      <c r="F128" s="88"/>
      <c r="G128" s="88"/>
      <c r="K128" s="89"/>
      <c r="L128" s="90"/>
      <c r="M128" s="76"/>
      <c r="N128" s="36"/>
      <c r="P128" s="35"/>
    </row>
    <row r="129" spans="1:16" ht="12.75" customHeight="1" x14ac:dyDescent="0.2">
      <c r="A129" s="35"/>
      <c r="F129" s="88"/>
      <c r="G129" s="88"/>
      <c r="K129" s="89"/>
      <c r="L129" s="90"/>
      <c r="M129" s="76"/>
      <c r="N129" s="36"/>
      <c r="P129" s="35"/>
    </row>
    <row r="130" spans="1:16" ht="12.75" customHeight="1" x14ac:dyDescent="0.2">
      <c r="A130" s="35"/>
      <c r="F130" s="88"/>
      <c r="G130" s="88"/>
      <c r="K130" s="89"/>
      <c r="L130" s="90"/>
      <c r="M130" s="76"/>
      <c r="N130" s="36"/>
      <c r="P130" s="35"/>
    </row>
    <row r="131" spans="1:16" ht="12.75" customHeight="1" x14ac:dyDescent="0.2">
      <c r="A131" s="35"/>
      <c r="F131" s="88"/>
      <c r="G131" s="88"/>
      <c r="K131" s="89"/>
      <c r="L131" s="90"/>
      <c r="M131" s="76"/>
      <c r="N131" s="36"/>
      <c r="P131" s="35"/>
    </row>
    <row r="132" spans="1:16" ht="12.75" customHeight="1" x14ac:dyDescent="0.2">
      <c r="A132" s="35"/>
      <c r="F132" s="88"/>
      <c r="G132" s="88"/>
      <c r="K132" s="89"/>
      <c r="L132" s="90"/>
      <c r="M132" s="76"/>
      <c r="N132" s="36"/>
      <c r="P132" s="35"/>
    </row>
    <row r="133" spans="1:16" ht="12.75" customHeight="1" x14ac:dyDescent="0.2">
      <c r="A133" s="35"/>
      <c r="F133" s="88"/>
      <c r="G133" s="88"/>
      <c r="K133" s="89"/>
      <c r="L133" s="90"/>
      <c r="M133" s="76"/>
      <c r="N133" s="36"/>
      <c r="P133" s="35"/>
    </row>
    <row r="134" spans="1:16" ht="12.75" customHeight="1" x14ac:dyDescent="0.2">
      <c r="A134" s="35"/>
      <c r="F134" s="88"/>
      <c r="G134" s="88"/>
      <c r="K134" s="89"/>
      <c r="L134" s="90"/>
      <c r="M134" s="76"/>
      <c r="N134" s="36"/>
      <c r="P134" s="35"/>
    </row>
    <row r="135" spans="1:16" ht="12.75" customHeight="1" x14ac:dyDescent="0.2">
      <c r="A135" s="35"/>
      <c r="F135" s="88"/>
      <c r="G135" s="88"/>
      <c r="K135" s="89"/>
      <c r="L135" s="90"/>
      <c r="M135" s="76"/>
      <c r="N135" s="36"/>
      <c r="P135" s="35"/>
    </row>
    <row r="136" spans="1:16" ht="12.75" customHeight="1" x14ac:dyDescent="0.2">
      <c r="A136" s="35"/>
      <c r="F136" s="88"/>
      <c r="G136" s="88"/>
      <c r="K136" s="89"/>
      <c r="L136" s="90"/>
      <c r="M136" s="76"/>
      <c r="N136" s="36"/>
      <c r="P136" s="35"/>
    </row>
    <row r="137" spans="1:16" ht="12.75" customHeight="1" x14ac:dyDescent="0.2">
      <c r="A137" s="35"/>
      <c r="F137" s="88"/>
      <c r="G137" s="88"/>
      <c r="K137" s="89"/>
      <c r="L137" s="90"/>
      <c r="M137" s="76"/>
      <c r="N137" s="36"/>
      <c r="P137" s="35"/>
    </row>
    <row r="138" spans="1:16" ht="12.75" customHeight="1" x14ac:dyDescent="0.2">
      <c r="A138" s="35"/>
      <c r="F138" s="88"/>
      <c r="G138" s="88"/>
      <c r="K138" s="89"/>
      <c r="L138" s="90"/>
      <c r="M138" s="76"/>
      <c r="N138" s="36"/>
      <c r="P138" s="35"/>
    </row>
    <row r="139" spans="1:16" ht="12.75" customHeight="1" x14ac:dyDescent="0.2">
      <c r="A139" s="35"/>
      <c r="F139" s="88"/>
      <c r="G139" s="88"/>
      <c r="K139" s="89"/>
      <c r="L139" s="90"/>
      <c r="M139" s="76"/>
      <c r="N139" s="36"/>
      <c r="P139" s="35"/>
    </row>
    <row r="140" spans="1:16" ht="12.75" customHeight="1" x14ac:dyDescent="0.2">
      <c r="A140" s="35"/>
      <c r="F140" s="88"/>
      <c r="G140" s="88"/>
      <c r="K140" s="89"/>
      <c r="L140" s="90"/>
      <c r="M140" s="76"/>
      <c r="N140" s="36"/>
      <c r="P140" s="35"/>
    </row>
    <row r="141" spans="1:16" ht="12.75" customHeight="1" x14ac:dyDescent="0.2">
      <c r="A141" s="35"/>
      <c r="F141" s="88"/>
      <c r="G141" s="88"/>
      <c r="K141" s="89"/>
      <c r="L141" s="90"/>
      <c r="M141" s="76"/>
      <c r="N141" s="36"/>
      <c r="P141" s="35"/>
    </row>
    <row r="142" spans="1:16" ht="12.75" customHeight="1" x14ac:dyDescent="0.2">
      <c r="A142" s="35"/>
      <c r="F142" s="88"/>
      <c r="G142" s="88"/>
      <c r="K142" s="89"/>
      <c r="L142" s="90"/>
      <c r="M142" s="76"/>
      <c r="N142" s="36"/>
      <c r="P142" s="35"/>
    </row>
    <row r="143" spans="1:16" ht="12.75" customHeight="1" x14ac:dyDescent="0.2">
      <c r="A143" s="35"/>
      <c r="F143" s="88"/>
      <c r="G143" s="88"/>
      <c r="K143" s="89"/>
      <c r="L143" s="90"/>
      <c r="M143" s="76"/>
      <c r="N143" s="36"/>
      <c r="P143" s="35"/>
    </row>
    <row r="144" spans="1:16" ht="12.75" customHeight="1" x14ac:dyDescent="0.2">
      <c r="A144" s="35"/>
      <c r="F144" s="88"/>
      <c r="G144" s="88"/>
      <c r="K144" s="89"/>
      <c r="L144" s="90"/>
      <c r="M144" s="76"/>
      <c r="N144" s="36"/>
      <c r="P144" s="35"/>
    </row>
    <row r="145" spans="1:16" ht="12.75" customHeight="1" x14ac:dyDescent="0.2">
      <c r="A145" s="35"/>
      <c r="F145" s="88"/>
      <c r="G145" s="88"/>
      <c r="K145" s="89"/>
      <c r="L145" s="90"/>
      <c r="M145" s="76"/>
      <c r="N145" s="36"/>
      <c r="P145" s="35"/>
    </row>
    <row r="146" spans="1:16" ht="12.75" customHeight="1" x14ac:dyDescent="0.2">
      <c r="A146" s="35"/>
      <c r="F146" s="88"/>
      <c r="G146" s="88"/>
      <c r="K146" s="89"/>
      <c r="L146" s="90"/>
      <c r="M146" s="76"/>
      <c r="N146" s="36"/>
      <c r="P146" s="35"/>
    </row>
    <row r="147" spans="1:16" ht="12.75" customHeight="1" x14ac:dyDescent="0.2">
      <c r="A147" s="35"/>
      <c r="F147" s="88"/>
      <c r="G147" s="88"/>
      <c r="K147" s="89"/>
      <c r="L147" s="90"/>
      <c r="M147" s="76"/>
      <c r="N147" s="36"/>
      <c r="P147" s="35"/>
    </row>
    <row r="148" spans="1:16" ht="12.75" customHeight="1" x14ac:dyDescent="0.2">
      <c r="A148" s="35"/>
      <c r="F148" s="88"/>
      <c r="G148" s="88"/>
      <c r="K148" s="89"/>
      <c r="L148" s="90"/>
      <c r="M148" s="76"/>
      <c r="N148" s="36"/>
      <c r="P148" s="35"/>
    </row>
    <row r="149" spans="1:16" ht="12.75" customHeight="1" x14ac:dyDescent="0.2">
      <c r="A149" s="35"/>
      <c r="F149" s="88"/>
      <c r="G149" s="88"/>
      <c r="K149" s="89"/>
      <c r="L149" s="90"/>
      <c r="M149" s="76"/>
      <c r="N149" s="36"/>
      <c r="P149" s="35"/>
    </row>
    <row r="150" spans="1:16" ht="12.75" customHeight="1" x14ac:dyDescent="0.2">
      <c r="A150" s="35"/>
      <c r="F150" s="88"/>
      <c r="G150" s="88"/>
      <c r="K150" s="89"/>
      <c r="L150" s="90"/>
      <c r="M150" s="76"/>
      <c r="N150" s="36"/>
      <c r="P150" s="35"/>
    </row>
    <row r="151" spans="1:16" ht="12.75" customHeight="1" x14ac:dyDescent="0.2">
      <c r="A151" s="35"/>
      <c r="F151" s="88"/>
      <c r="G151" s="88"/>
      <c r="K151" s="89"/>
      <c r="L151" s="90"/>
      <c r="M151" s="76"/>
      <c r="N151" s="36"/>
      <c r="P151" s="35"/>
    </row>
    <row r="152" spans="1:16" ht="12.75" customHeight="1" x14ac:dyDescent="0.2">
      <c r="A152" s="35"/>
      <c r="F152" s="88"/>
      <c r="G152" s="88"/>
      <c r="K152" s="89"/>
      <c r="L152" s="90"/>
      <c r="M152" s="76"/>
      <c r="N152" s="36"/>
      <c r="P152" s="35"/>
    </row>
    <row r="153" spans="1:16" ht="12.75" customHeight="1" x14ac:dyDescent="0.2">
      <c r="A153" s="35"/>
      <c r="F153" s="88"/>
      <c r="G153" s="88"/>
      <c r="K153" s="89"/>
      <c r="L153" s="90"/>
      <c r="M153" s="76"/>
      <c r="N153" s="36"/>
      <c r="P153" s="35"/>
    </row>
    <row r="154" spans="1:16" ht="12.75" customHeight="1" x14ac:dyDescent="0.2">
      <c r="A154" s="35"/>
      <c r="F154" s="88"/>
      <c r="G154" s="88"/>
      <c r="K154" s="89"/>
      <c r="L154" s="90"/>
      <c r="M154" s="76"/>
      <c r="N154" s="36"/>
      <c r="P154" s="35"/>
    </row>
    <row r="155" spans="1:16" ht="12.75" customHeight="1" x14ac:dyDescent="0.2">
      <c r="A155" s="35"/>
      <c r="F155" s="88"/>
      <c r="G155" s="88"/>
      <c r="K155" s="89"/>
      <c r="L155" s="90"/>
      <c r="M155" s="76"/>
      <c r="N155" s="36"/>
      <c r="P155" s="35"/>
    </row>
    <row r="156" spans="1:16" ht="12.75" customHeight="1" x14ac:dyDescent="0.2">
      <c r="A156" s="35"/>
      <c r="F156" s="88"/>
      <c r="G156" s="88"/>
      <c r="K156" s="89"/>
      <c r="L156" s="90"/>
      <c r="M156" s="76"/>
      <c r="N156" s="36"/>
      <c r="P156" s="35"/>
    </row>
    <row r="157" spans="1:16" ht="12.75" customHeight="1" x14ac:dyDescent="0.2">
      <c r="A157" s="35"/>
      <c r="F157" s="88"/>
      <c r="G157" s="88"/>
      <c r="K157" s="89"/>
      <c r="L157" s="90"/>
      <c r="M157" s="76"/>
      <c r="N157" s="36"/>
      <c r="P157" s="35"/>
    </row>
    <row r="158" spans="1:16" ht="12.75" customHeight="1" x14ac:dyDescent="0.2">
      <c r="A158" s="35"/>
      <c r="F158" s="88"/>
      <c r="G158" s="88"/>
      <c r="K158" s="89"/>
      <c r="L158" s="90"/>
      <c r="M158" s="76"/>
      <c r="N158" s="36"/>
      <c r="P158" s="35"/>
    </row>
    <row r="159" spans="1:16" ht="12.75" customHeight="1" x14ac:dyDescent="0.2">
      <c r="A159" s="35"/>
      <c r="F159" s="88"/>
      <c r="G159" s="88"/>
      <c r="K159" s="89"/>
      <c r="L159" s="90"/>
      <c r="M159" s="76"/>
      <c r="N159" s="36"/>
      <c r="P159" s="35"/>
    </row>
    <row r="160" spans="1:16" ht="12.75" customHeight="1" x14ac:dyDescent="0.2">
      <c r="A160" s="35"/>
      <c r="F160" s="88"/>
      <c r="G160" s="88"/>
      <c r="K160" s="89"/>
      <c r="L160" s="90"/>
      <c r="M160" s="76"/>
      <c r="N160" s="36"/>
      <c r="P160" s="35"/>
    </row>
    <row r="161" spans="1:16" ht="12.75" customHeight="1" x14ac:dyDescent="0.2">
      <c r="A161" s="35"/>
      <c r="F161" s="88"/>
      <c r="G161" s="88"/>
      <c r="K161" s="89"/>
      <c r="L161" s="90"/>
      <c r="M161" s="76"/>
      <c r="N161" s="36"/>
      <c r="P161" s="35"/>
    </row>
    <row r="162" spans="1:16" ht="12.75" customHeight="1" x14ac:dyDescent="0.2">
      <c r="A162" s="35"/>
      <c r="F162" s="88"/>
      <c r="G162" s="88"/>
      <c r="K162" s="89"/>
      <c r="L162" s="90"/>
      <c r="M162" s="76"/>
      <c r="N162" s="36"/>
      <c r="P162" s="35"/>
    </row>
    <row r="163" spans="1:16" ht="12.75" customHeight="1" x14ac:dyDescent="0.2">
      <c r="A163" s="35"/>
      <c r="F163" s="88"/>
      <c r="G163" s="88"/>
      <c r="K163" s="89"/>
      <c r="L163" s="90"/>
      <c r="M163" s="76"/>
      <c r="N163" s="36"/>
      <c r="P163" s="35"/>
    </row>
    <row r="164" spans="1:16" ht="12.75" customHeight="1" x14ac:dyDescent="0.2">
      <c r="A164" s="35"/>
      <c r="F164" s="88"/>
      <c r="G164" s="88"/>
      <c r="K164" s="89"/>
      <c r="L164" s="90"/>
      <c r="M164" s="76"/>
      <c r="N164" s="36"/>
      <c r="P164" s="35"/>
    </row>
    <row r="165" spans="1:16" ht="12.75" customHeight="1" x14ac:dyDescent="0.2">
      <c r="A165" s="35"/>
      <c r="F165" s="88"/>
      <c r="G165" s="88"/>
      <c r="K165" s="89"/>
      <c r="L165" s="90"/>
      <c r="M165" s="76"/>
      <c r="N165" s="36"/>
      <c r="P165" s="35"/>
    </row>
    <row r="166" spans="1:16" ht="12.75" customHeight="1" x14ac:dyDescent="0.2">
      <c r="A166" s="35"/>
      <c r="F166" s="88"/>
      <c r="G166" s="88"/>
      <c r="K166" s="89"/>
      <c r="L166" s="90"/>
      <c r="M166" s="76"/>
      <c r="N166" s="36"/>
      <c r="P166" s="35"/>
    </row>
    <row r="167" spans="1:16" ht="12.75" customHeight="1" x14ac:dyDescent="0.2">
      <c r="A167" s="35"/>
      <c r="F167" s="88"/>
      <c r="G167" s="88"/>
      <c r="K167" s="89"/>
      <c r="L167" s="90"/>
      <c r="M167" s="76"/>
      <c r="N167" s="36"/>
      <c r="P167" s="35"/>
    </row>
    <row r="168" spans="1:16" ht="12.75" customHeight="1" x14ac:dyDescent="0.2">
      <c r="A168" s="35"/>
      <c r="F168" s="88"/>
      <c r="G168" s="88"/>
      <c r="K168" s="89"/>
      <c r="L168" s="90"/>
      <c r="M168" s="76"/>
      <c r="N168" s="36"/>
      <c r="P168" s="35"/>
    </row>
    <row r="169" spans="1:16" ht="12.75" customHeight="1" x14ac:dyDescent="0.2">
      <c r="A169" s="35"/>
      <c r="F169" s="88"/>
      <c r="G169" s="88"/>
      <c r="K169" s="89"/>
      <c r="L169" s="90"/>
      <c r="M169" s="76"/>
      <c r="N169" s="36"/>
      <c r="P169" s="35"/>
    </row>
    <row r="170" spans="1:16" ht="12.75" customHeight="1" x14ac:dyDescent="0.2">
      <c r="A170" s="35"/>
      <c r="F170" s="88"/>
      <c r="G170" s="88"/>
      <c r="K170" s="89"/>
      <c r="L170" s="90"/>
      <c r="M170" s="76"/>
      <c r="N170" s="36"/>
      <c r="P170" s="35"/>
    </row>
    <row r="171" spans="1:16" ht="12.75" customHeight="1" x14ac:dyDescent="0.2">
      <c r="A171" s="35"/>
      <c r="F171" s="88"/>
      <c r="G171" s="88"/>
      <c r="K171" s="89"/>
      <c r="L171" s="90"/>
      <c r="M171" s="76"/>
      <c r="N171" s="36"/>
      <c r="P171" s="35"/>
    </row>
    <row r="172" spans="1:16" ht="12.75" customHeight="1" x14ac:dyDescent="0.2">
      <c r="A172" s="35"/>
      <c r="F172" s="88"/>
      <c r="G172" s="88"/>
      <c r="K172" s="89"/>
      <c r="L172" s="90"/>
      <c r="M172" s="76"/>
      <c r="N172" s="36"/>
      <c r="P172" s="35"/>
    </row>
    <row r="173" spans="1:16" ht="12.75" customHeight="1" x14ac:dyDescent="0.2">
      <c r="A173" s="35"/>
      <c r="F173" s="88"/>
      <c r="G173" s="88"/>
      <c r="K173" s="89"/>
      <c r="L173" s="90"/>
      <c r="M173" s="76"/>
      <c r="N173" s="36"/>
      <c r="P173" s="35"/>
    </row>
    <row r="174" spans="1:16" ht="12.75" customHeight="1" x14ac:dyDescent="0.2">
      <c r="A174" s="35"/>
      <c r="F174" s="88"/>
      <c r="G174" s="88"/>
      <c r="K174" s="89"/>
      <c r="L174" s="90"/>
      <c r="M174" s="76"/>
      <c r="N174" s="36"/>
      <c r="P174" s="35"/>
    </row>
    <row r="175" spans="1:16" ht="12.75" customHeight="1" x14ac:dyDescent="0.2">
      <c r="A175" s="35"/>
      <c r="F175" s="88"/>
      <c r="G175" s="88"/>
      <c r="K175" s="89"/>
      <c r="L175" s="90"/>
      <c r="M175" s="76"/>
      <c r="N175" s="36"/>
      <c r="P175" s="35"/>
    </row>
    <row r="176" spans="1:16" ht="12.75" customHeight="1" x14ac:dyDescent="0.2">
      <c r="A176" s="35"/>
      <c r="F176" s="88"/>
      <c r="G176" s="88"/>
      <c r="K176" s="89"/>
      <c r="L176" s="90"/>
      <c r="M176" s="76"/>
      <c r="N176" s="36"/>
      <c r="P176" s="35"/>
    </row>
    <row r="177" spans="1:16" ht="12.75" customHeight="1" x14ac:dyDescent="0.2">
      <c r="A177" s="35"/>
      <c r="F177" s="88"/>
      <c r="G177" s="88"/>
      <c r="K177" s="89"/>
      <c r="L177" s="90"/>
      <c r="M177" s="76"/>
      <c r="N177" s="36"/>
      <c r="P177" s="35"/>
    </row>
    <row r="178" spans="1:16" ht="12.75" customHeight="1" x14ac:dyDescent="0.2">
      <c r="A178" s="35"/>
      <c r="F178" s="88"/>
      <c r="G178" s="88"/>
      <c r="K178" s="89"/>
      <c r="L178" s="90"/>
      <c r="M178" s="76"/>
      <c r="N178" s="36"/>
      <c r="P178" s="35"/>
    </row>
    <row r="179" spans="1:16" ht="12.75" customHeight="1" x14ac:dyDescent="0.2">
      <c r="A179" s="35"/>
      <c r="F179" s="88"/>
      <c r="G179" s="88"/>
      <c r="K179" s="89"/>
      <c r="L179" s="90"/>
      <c r="M179" s="76"/>
      <c r="N179" s="36"/>
      <c r="P179" s="35"/>
    </row>
    <row r="180" spans="1:16" ht="12.75" customHeight="1" x14ac:dyDescent="0.2">
      <c r="A180" s="35"/>
      <c r="F180" s="88"/>
      <c r="G180" s="88"/>
      <c r="K180" s="89"/>
      <c r="L180" s="90"/>
      <c r="M180" s="76"/>
      <c r="N180" s="36"/>
      <c r="P180" s="35"/>
    </row>
    <row r="181" spans="1:16" ht="12.75" customHeight="1" x14ac:dyDescent="0.2">
      <c r="A181" s="35"/>
      <c r="F181" s="88"/>
      <c r="G181" s="88"/>
      <c r="K181" s="89"/>
      <c r="L181" s="90"/>
      <c r="M181" s="76"/>
      <c r="N181" s="36"/>
      <c r="P181" s="35"/>
    </row>
    <row r="182" spans="1:16" ht="12.75" customHeight="1" x14ac:dyDescent="0.2">
      <c r="A182" s="35"/>
      <c r="F182" s="88"/>
      <c r="G182" s="88"/>
      <c r="K182" s="89"/>
      <c r="L182" s="90"/>
      <c r="M182" s="76"/>
      <c r="N182" s="36"/>
      <c r="P182" s="35"/>
    </row>
    <row r="183" spans="1:16" ht="12.75" customHeight="1" x14ac:dyDescent="0.2">
      <c r="A183" s="35"/>
      <c r="F183" s="88"/>
      <c r="G183" s="88"/>
      <c r="K183" s="89"/>
      <c r="L183" s="90"/>
      <c r="M183" s="76"/>
      <c r="N183" s="36"/>
      <c r="P183" s="35"/>
    </row>
    <row r="184" spans="1:16" ht="12.75" customHeight="1" x14ac:dyDescent="0.2">
      <c r="A184" s="35"/>
      <c r="F184" s="88"/>
      <c r="G184" s="88"/>
      <c r="K184" s="89"/>
      <c r="L184" s="90"/>
      <c r="M184" s="76"/>
      <c r="N184" s="36"/>
      <c r="P184" s="35"/>
    </row>
    <row r="185" spans="1:16" ht="12.75" customHeight="1" x14ac:dyDescent="0.2">
      <c r="A185" s="35"/>
      <c r="F185" s="88"/>
      <c r="G185" s="88"/>
      <c r="K185" s="89"/>
      <c r="L185" s="90"/>
      <c r="M185" s="76"/>
      <c r="N185" s="36"/>
      <c r="P185" s="35"/>
    </row>
    <row r="186" spans="1:16" ht="12.75" customHeight="1" x14ac:dyDescent="0.2">
      <c r="A186" s="35"/>
      <c r="F186" s="88"/>
      <c r="G186" s="88"/>
      <c r="K186" s="89"/>
      <c r="L186" s="90"/>
      <c r="M186" s="76"/>
      <c r="N186" s="36"/>
      <c r="P186" s="35"/>
    </row>
    <row r="187" spans="1:16" ht="12.75" customHeight="1" x14ac:dyDescent="0.2">
      <c r="A187" s="35"/>
      <c r="F187" s="88"/>
      <c r="G187" s="88"/>
      <c r="K187" s="89"/>
      <c r="L187" s="90"/>
      <c r="M187" s="76"/>
      <c r="N187" s="36"/>
      <c r="P187" s="35"/>
    </row>
    <row r="188" spans="1:16" ht="12.75" customHeight="1" x14ac:dyDescent="0.2">
      <c r="A188" s="35"/>
      <c r="F188" s="88"/>
      <c r="G188" s="88"/>
      <c r="K188" s="89"/>
      <c r="L188" s="90"/>
      <c r="M188" s="76"/>
      <c r="N188" s="36"/>
      <c r="P188" s="35"/>
    </row>
    <row r="189" spans="1:16" ht="12.75" customHeight="1" x14ac:dyDescent="0.2">
      <c r="A189" s="35"/>
      <c r="F189" s="88"/>
      <c r="G189" s="88"/>
      <c r="K189" s="89"/>
      <c r="L189" s="90"/>
      <c r="M189" s="76"/>
      <c r="N189" s="36"/>
      <c r="P189" s="35"/>
    </row>
    <row r="190" spans="1:16" ht="12.75" customHeight="1" x14ac:dyDescent="0.2">
      <c r="A190" s="35"/>
      <c r="F190" s="88"/>
      <c r="G190" s="88"/>
      <c r="K190" s="89"/>
      <c r="L190" s="90"/>
      <c r="M190" s="76"/>
      <c r="N190" s="36"/>
      <c r="P190" s="35"/>
    </row>
    <row r="191" spans="1:16" ht="12.75" customHeight="1" x14ac:dyDescent="0.2">
      <c r="A191" s="35"/>
      <c r="F191" s="88"/>
      <c r="G191" s="88"/>
      <c r="K191" s="89"/>
      <c r="L191" s="90"/>
      <c r="M191" s="76"/>
      <c r="N191" s="36"/>
      <c r="P191" s="35"/>
    </row>
    <row r="192" spans="1:16" ht="12.75" customHeight="1" x14ac:dyDescent="0.2">
      <c r="A192" s="35"/>
      <c r="F192" s="88"/>
      <c r="G192" s="88"/>
      <c r="K192" s="89"/>
      <c r="L192" s="90"/>
      <c r="M192" s="76"/>
      <c r="N192" s="36"/>
      <c r="P192" s="35"/>
    </row>
    <row r="193" spans="1:16" ht="12.75" customHeight="1" x14ac:dyDescent="0.2">
      <c r="A193" s="35"/>
      <c r="F193" s="88"/>
      <c r="G193" s="88"/>
      <c r="K193" s="89"/>
      <c r="L193" s="90"/>
      <c r="M193" s="76"/>
      <c r="N193" s="36"/>
      <c r="P193" s="35"/>
    </row>
    <row r="194" spans="1:16" ht="12.75" customHeight="1" x14ac:dyDescent="0.2">
      <c r="A194" s="35"/>
      <c r="F194" s="88"/>
      <c r="G194" s="88"/>
      <c r="K194" s="89"/>
      <c r="L194" s="90"/>
      <c r="M194" s="76"/>
      <c r="N194" s="36"/>
      <c r="P194" s="35"/>
    </row>
    <row r="195" spans="1:16" ht="12.75" customHeight="1" x14ac:dyDescent="0.2">
      <c r="A195" s="35"/>
      <c r="F195" s="88"/>
      <c r="G195" s="88"/>
      <c r="K195" s="89"/>
      <c r="L195" s="90"/>
      <c r="M195" s="76"/>
      <c r="N195" s="36"/>
      <c r="P195" s="35"/>
    </row>
    <row r="196" spans="1:16" ht="12.75" customHeight="1" x14ac:dyDescent="0.2">
      <c r="A196" s="35"/>
      <c r="F196" s="88"/>
      <c r="G196" s="88"/>
      <c r="K196" s="89"/>
      <c r="L196" s="90"/>
      <c r="M196" s="76"/>
      <c r="N196" s="36"/>
      <c r="P196" s="35"/>
    </row>
    <row r="197" spans="1:16" ht="12.75" customHeight="1" x14ac:dyDescent="0.2">
      <c r="A197" s="35"/>
      <c r="F197" s="88"/>
      <c r="G197" s="88"/>
      <c r="K197" s="89"/>
      <c r="L197" s="90"/>
      <c r="M197" s="76"/>
      <c r="N197" s="36"/>
      <c r="P197" s="35"/>
    </row>
    <row r="198" spans="1:16" ht="12.75" customHeight="1" x14ac:dyDescent="0.2">
      <c r="A198" s="35"/>
      <c r="F198" s="88"/>
      <c r="G198" s="88"/>
      <c r="K198" s="89"/>
      <c r="L198" s="90"/>
      <c r="M198" s="76"/>
      <c r="N198" s="36"/>
      <c r="P198" s="35"/>
    </row>
    <row r="199" spans="1:16" ht="12.75" customHeight="1" x14ac:dyDescent="0.2">
      <c r="A199" s="35"/>
      <c r="F199" s="88"/>
      <c r="G199" s="88"/>
      <c r="K199" s="89"/>
      <c r="L199" s="90"/>
      <c r="M199" s="76"/>
      <c r="N199" s="36"/>
      <c r="P199" s="35"/>
    </row>
    <row r="200" spans="1:16" ht="12.75" customHeight="1" x14ac:dyDescent="0.2">
      <c r="A200" s="35"/>
      <c r="F200" s="88"/>
      <c r="G200" s="88"/>
      <c r="K200" s="89"/>
      <c r="L200" s="90"/>
      <c r="M200" s="76"/>
      <c r="N200" s="36"/>
      <c r="P200" s="35"/>
    </row>
    <row r="201" spans="1:16" ht="12.75" customHeight="1" x14ac:dyDescent="0.2">
      <c r="A201" s="35"/>
      <c r="F201" s="88"/>
      <c r="G201" s="88"/>
      <c r="K201" s="89"/>
      <c r="L201" s="90"/>
      <c r="M201" s="76"/>
      <c r="N201" s="36"/>
      <c r="P201" s="35"/>
    </row>
    <row r="202" spans="1:16" ht="12.75" customHeight="1" x14ac:dyDescent="0.2">
      <c r="A202" s="35"/>
      <c r="F202" s="88"/>
      <c r="G202" s="88"/>
      <c r="K202" s="89"/>
      <c r="L202" s="90"/>
      <c r="M202" s="76"/>
      <c r="N202" s="36"/>
      <c r="P202" s="35"/>
    </row>
    <row r="203" spans="1:16" ht="12.75" customHeight="1" x14ac:dyDescent="0.2">
      <c r="A203" s="35"/>
      <c r="F203" s="88"/>
      <c r="G203" s="88"/>
      <c r="K203" s="89"/>
      <c r="L203" s="90"/>
      <c r="M203" s="76"/>
      <c r="N203" s="36"/>
      <c r="P203" s="35"/>
    </row>
    <row r="204" spans="1:16" ht="12.75" customHeight="1" x14ac:dyDescent="0.2">
      <c r="A204" s="35"/>
      <c r="F204" s="88"/>
      <c r="G204" s="88"/>
      <c r="K204" s="89"/>
      <c r="L204" s="90"/>
      <c r="M204" s="76"/>
      <c r="N204" s="36"/>
      <c r="P204" s="35"/>
    </row>
    <row r="205" spans="1:16" ht="12.75" customHeight="1" x14ac:dyDescent="0.2">
      <c r="A205" s="35"/>
      <c r="F205" s="88"/>
      <c r="G205" s="88"/>
      <c r="K205" s="89"/>
      <c r="L205" s="90"/>
      <c r="M205" s="76"/>
      <c r="N205" s="36"/>
      <c r="P205" s="35"/>
    </row>
    <row r="206" spans="1:16" ht="12.75" customHeight="1" x14ac:dyDescent="0.2">
      <c r="A206" s="35"/>
      <c r="F206" s="88"/>
      <c r="G206" s="88"/>
      <c r="K206" s="89"/>
      <c r="L206" s="90"/>
      <c r="M206" s="76"/>
      <c r="N206" s="36"/>
      <c r="P206" s="35"/>
    </row>
    <row r="207" spans="1:16" ht="12.75" customHeight="1" x14ac:dyDescent="0.2">
      <c r="A207" s="35"/>
      <c r="F207" s="88"/>
      <c r="G207" s="88"/>
      <c r="K207" s="89"/>
      <c r="L207" s="90"/>
      <c r="M207" s="76"/>
      <c r="N207" s="36"/>
      <c r="P207" s="35"/>
    </row>
    <row r="208" spans="1:16" ht="12.75" customHeight="1" x14ac:dyDescent="0.2">
      <c r="A208" s="35"/>
      <c r="F208" s="88"/>
      <c r="G208" s="88"/>
      <c r="K208" s="89"/>
      <c r="L208" s="90"/>
      <c r="M208" s="76"/>
      <c r="N208" s="36"/>
      <c r="P208" s="35"/>
    </row>
    <row r="209" spans="1:16" ht="12.75" customHeight="1" x14ac:dyDescent="0.2">
      <c r="A209" s="35"/>
      <c r="F209" s="88"/>
      <c r="G209" s="88"/>
      <c r="K209" s="89"/>
      <c r="L209" s="90"/>
      <c r="M209" s="76"/>
      <c r="N209" s="36"/>
      <c r="P209" s="35"/>
    </row>
    <row r="210" spans="1:16" ht="12.75" customHeight="1" x14ac:dyDescent="0.2">
      <c r="A210" s="35"/>
      <c r="F210" s="88"/>
      <c r="G210" s="88"/>
      <c r="K210" s="89"/>
      <c r="L210" s="90"/>
      <c r="M210" s="76"/>
      <c r="N210" s="36"/>
      <c r="P210" s="35"/>
    </row>
    <row r="211" spans="1:16" ht="12.75" customHeight="1" x14ac:dyDescent="0.2">
      <c r="A211" s="35"/>
      <c r="F211" s="88"/>
      <c r="G211" s="88"/>
      <c r="K211" s="89"/>
      <c r="L211" s="90"/>
      <c r="M211" s="76"/>
      <c r="N211" s="36"/>
      <c r="P211" s="35"/>
    </row>
    <row r="212" spans="1:16" ht="12.75" customHeight="1" x14ac:dyDescent="0.2">
      <c r="A212" s="35"/>
      <c r="F212" s="88"/>
      <c r="G212" s="88"/>
      <c r="K212" s="89"/>
      <c r="L212" s="90"/>
      <c r="M212" s="76"/>
      <c r="N212" s="36"/>
      <c r="P212" s="35"/>
    </row>
    <row r="213" spans="1:16" ht="12.75" customHeight="1" x14ac:dyDescent="0.2">
      <c r="A213" s="35"/>
      <c r="F213" s="88"/>
      <c r="G213" s="88"/>
      <c r="K213" s="89"/>
      <c r="L213" s="90"/>
      <c r="M213" s="76"/>
      <c r="N213" s="36"/>
      <c r="P213" s="35"/>
    </row>
    <row r="214" spans="1:16" ht="12.75" customHeight="1" x14ac:dyDescent="0.2">
      <c r="A214" s="35"/>
      <c r="F214" s="88"/>
      <c r="G214" s="88"/>
      <c r="K214" s="89"/>
      <c r="L214" s="90"/>
      <c r="M214" s="76"/>
      <c r="N214" s="36"/>
      <c r="P214" s="35"/>
    </row>
    <row r="215" spans="1:16" ht="12.75" customHeight="1" x14ac:dyDescent="0.2">
      <c r="A215" s="35"/>
      <c r="F215" s="88"/>
      <c r="G215" s="88"/>
      <c r="K215" s="89"/>
      <c r="L215" s="90"/>
      <c r="M215" s="76"/>
      <c r="N215" s="36"/>
      <c r="P215" s="35"/>
    </row>
    <row r="216" spans="1:16" ht="12.75" customHeight="1" x14ac:dyDescent="0.2">
      <c r="A216" s="35"/>
      <c r="F216" s="88"/>
      <c r="G216" s="88"/>
      <c r="K216" s="89"/>
      <c r="L216" s="90"/>
      <c r="M216" s="76"/>
      <c r="N216" s="36"/>
      <c r="P216" s="35"/>
    </row>
    <row r="217" spans="1:16" ht="12.75" customHeight="1" x14ac:dyDescent="0.2">
      <c r="A217" s="35"/>
      <c r="F217" s="88"/>
      <c r="G217" s="88"/>
      <c r="K217" s="89"/>
      <c r="L217" s="90"/>
      <c r="M217" s="76"/>
      <c r="N217" s="36"/>
      <c r="P217" s="35"/>
    </row>
    <row r="218" spans="1:16" ht="12.75" customHeight="1" x14ac:dyDescent="0.2">
      <c r="A218" s="35"/>
      <c r="F218" s="88"/>
      <c r="G218" s="88"/>
      <c r="K218" s="89"/>
      <c r="L218" s="90"/>
      <c r="M218" s="76"/>
      <c r="N218" s="36"/>
      <c r="P218" s="35"/>
    </row>
    <row r="219" spans="1:16" ht="12.75" customHeight="1" x14ac:dyDescent="0.2">
      <c r="A219" s="35"/>
      <c r="F219" s="88"/>
      <c r="G219" s="88"/>
      <c r="K219" s="89"/>
      <c r="L219" s="90"/>
      <c r="M219" s="76"/>
      <c r="N219" s="36"/>
      <c r="P219" s="35"/>
    </row>
    <row r="220" spans="1:16" ht="12.75" customHeight="1" x14ac:dyDescent="0.2">
      <c r="A220" s="35"/>
      <c r="F220" s="88"/>
      <c r="G220" s="88"/>
      <c r="K220" s="89"/>
      <c r="L220" s="90"/>
      <c r="M220" s="76"/>
      <c r="N220" s="36"/>
      <c r="P220" s="35"/>
    </row>
    <row r="221" spans="1:16" ht="12.75" customHeight="1" x14ac:dyDescent="0.2">
      <c r="A221" s="35"/>
      <c r="F221" s="88"/>
      <c r="G221" s="88"/>
      <c r="K221" s="89"/>
      <c r="L221" s="90"/>
      <c r="M221" s="76"/>
      <c r="N221" s="36"/>
      <c r="P221" s="35"/>
    </row>
    <row r="222" spans="1:16" ht="12.75" customHeight="1" x14ac:dyDescent="0.2">
      <c r="A222" s="35"/>
      <c r="F222" s="88"/>
      <c r="G222" s="88"/>
      <c r="K222" s="89"/>
      <c r="L222" s="90"/>
      <c r="M222" s="76"/>
      <c r="N222" s="36"/>
      <c r="P222" s="35"/>
    </row>
    <row r="223" spans="1:16" ht="12.75" customHeight="1" x14ac:dyDescent="0.2">
      <c r="A223" s="35"/>
      <c r="F223" s="88"/>
      <c r="G223" s="88"/>
      <c r="K223" s="89"/>
      <c r="L223" s="90"/>
      <c r="M223" s="76"/>
      <c r="N223" s="36"/>
      <c r="P223" s="35"/>
    </row>
    <row r="224" spans="1:16" ht="12.75" customHeight="1" x14ac:dyDescent="0.2">
      <c r="A224" s="35"/>
      <c r="F224" s="88"/>
      <c r="G224" s="88"/>
      <c r="K224" s="89"/>
      <c r="L224" s="90"/>
      <c r="M224" s="76"/>
      <c r="N224" s="36"/>
      <c r="P224" s="35"/>
    </row>
    <row r="225" spans="1:16" ht="12.75" customHeight="1" x14ac:dyDescent="0.2">
      <c r="A225" s="35"/>
      <c r="F225" s="88"/>
      <c r="G225" s="88"/>
      <c r="K225" s="89"/>
      <c r="L225" s="90"/>
      <c r="M225" s="76"/>
      <c r="N225" s="36"/>
      <c r="P225" s="35"/>
    </row>
    <row r="226" spans="1:16" ht="12.75" customHeight="1" x14ac:dyDescent="0.2">
      <c r="A226" s="35"/>
      <c r="F226" s="88"/>
      <c r="G226" s="88"/>
      <c r="K226" s="89"/>
      <c r="L226" s="90"/>
      <c r="M226" s="76"/>
      <c r="N226" s="36"/>
      <c r="P226" s="35"/>
    </row>
    <row r="227" spans="1:16" ht="12.75" customHeight="1" x14ac:dyDescent="0.2">
      <c r="A227" s="35"/>
      <c r="F227" s="88"/>
      <c r="G227" s="88"/>
      <c r="K227" s="89"/>
      <c r="L227" s="90"/>
      <c r="M227" s="76"/>
      <c r="N227" s="36"/>
      <c r="P227" s="35"/>
    </row>
    <row r="228" spans="1:16" ht="12.75" customHeight="1" x14ac:dyDescent="0.2">
      <c r="A228" s="35"/>
      <c r="F228" s="88"/>
      <c r="G228" s="88"/>
      <c r="K228" s="89"/>
      <c r="L228" s="90"/>
      <c r="M228" s="76"/>
      <c r="N228" s="36"/>
      <c r="P228" s="35"/>
    </row>
    <row r="229" spans="1:16" ht="12.75" customHeight="1" x14ac:dyDescent="0.2">
      <c r="A229" s="35"/>
      <c r="F229" s="88"/>
      <c r="G229" s="88"/>
      <c r="K229" s="89"/>
      <c r="L229" s="90"/>
      <c r="M229" s="76"/>
      <c r="N229" s="36"/>
      <c r="P229" s="35"/>
    </row>
    <row r="230" spans="1:16" ht="12.75" customHeight="1" x14ac:dyDescent="0.2">
      <c r="A230" s="35"/>
      <c r="F230" s="88"/>
      <c r="G230" s="88"/>
      <c r="K230" s="89"/>
      <c r="L230" s="90"/>
      <c r="M230" s="76"/>
      <c r="N230" s="36"/>
      <c r="P230" s="35"/>
    </row>
    <row r="231" spans="1:16" ht="12.75" customHeight="1" x14ac:dyDescent="0.2">
      <c r="A231" s="35"/>
      <c r="F231" s="88"/>
      <c r="G231" s="88"/>
      <c r="K231" s="89"/>
      <c r="L231" s="90"/>
      <c r="M231" s="76"/>
      <c r="N231" s="36"/>
      <c r="P231" s="35"/>
    </row>
    <row r="232" spans="1:16" ht="12.75" customHeight="1" x14ac:dyDescent="0.2">
      <c r="A232" s="35"/>
      <c r="F232" s="88"/>
      <c r="G232" s="88"/>
      <c r="K232" s="89"/>
      <c r="L232" s="90"/>
      <c r="M232" s="76"/>
      <c r="N232" s="36"/>
      <c r="P232" s="35"/>
    </row>
    <row r="233" spans="1:16" ht="12.75" customHeight="1" x14ac:dyDescent="0.2">
      <c r="A233" s="35"/>
      <c r="F233" s="88"/>
      <c r="G233" s="88"/>
      <c r="K233" s="89"/>
      <c r="L233" s="90"/>
      <c r="M233" s="76"/>
      <c r="N233" s="36"/>
      <c r="P233" s="35"/>
    </row>
    <row r="234" spans="1:16" ht="12.75" customHeight="1" x14ac:dyDescent="0.2">
      <c r="A234" s="35"/>
      <c r="F234" s="88"/>
      <c r="G234" s="88"/>
      <c r="K234" s="89"/>
      <c r="L234" s="90"/>
      <c r="M234" s="76"/>
      <c r="N234" s="36"/>
      <c r="P234" s="35"/>
    </row>
    <row r="235" spans="1:16" ht="12.75" customHeight="1" x14ac:dyDescent="0.2">
      <c r="A235" s="35"/>
      <c r="F235" s="88"/>
      <c r="G235" s="88"/>
      <c r="K235" s="89"/>
      <c r="L235" s="90"/>
      <c r="M235" s="76"/>
      <c r="N235" s="36"/>
      <c r="P235" s="35"/>
    </row>
    <row r="236" spans="1:16" ht="12.75" customHeight="1" x14ac:dyDescent="0.2">
      <c r="A236" s="35"/>
      <c r="F236" s="88"/>
      <c r="G236" s="88"/>
      <c r="K236" s="89"/>
      <c r="L236" s="90"/>
      <c r="M236" s="76"/>
      <c r="N236" s="36"/>
      <c r="P236" s="35"/>
    </row>
    <row r="237" spans="1:16" ht="12.75" customHeight="1" x14ac:dyDescent="0.2">
      <c r="A237" s="35"/>
      <c r="F237" s="88"/>
      <c r="G237" s="88"/>
      <c r="K237" s="89"/>
      <c r="L237" s="90"/>
      <c r="M237" s="76"/>
      <c r="N237" s="36"/>
      <c r="P237" s="35"/>
    </row>
    <row r="238" spans="1:16" ht="12.75" customHeight="1" x14ac:dyDescent="0.2">
      <c r="A238" s="35"/>
      <c r="F238" s="88"/>
      <c r="G238" s="88"/>
      <c r="K238" s="89"/>
      <c r="L238" s="90"/>
      <c r="M238" s="76"/>
      <c r="N238" s="36"/>
      <c r="P238" s="35"/>
    </row>
    <row r="239" spans="1:16" ht="12.75" customHeight="1" x14ac:dyDescent="0.2">
      <c r="A239" s="35"/>
      <c r="F239" s="88"/>
      <c r="G239" s="88"/>
      <c r="K239" s="89"/>
      <c r="L239" s="90"/>
      <c r="M239" s="76"/>
      <c r="N239" s="36"/>
      <c r="P239" s="35"/>
    </row>
    <row r="240" spans="1:16" ht="12.75" customHeight="1" x14ac:dyDescent="0.2">
      <c r="A240" s="35"/>
      <c r="F240" s="88"/>
      <c r="G240" s="88"/>
      <c r="K240" s="89"/>
      <c r="L240" s="90"/>
      <c r="M240" s="76"/>
      <c r="N240" s="36"/>
      <c r="P240" s="35"/>
    </row>
    <row r="241" spans="1:16" ht="12.75" customHeight="1" x14ac:dyDescent="0.2">
      <c r="A241" s="35"/>
      <c r="F241" s="88"/>
      <c r="G241" s="88"/>
      <c r="K241" s="89"/>
      <c r="L241" s="90"/>
      <c r="M241" s="76"/>
      <c r="N241" s="36"/>
      <c r="P241" s="35"/>
    </row>
    <row r="242" spans="1:16" ht="12.75" customHeight="1" x14ac:dyDescent="0.2">
      <c r="A242" s="35"/>
      <c r="F242" s="88"/>
      <c r="G242" s="88"/>
      <c r="K242" s="89"/>
      <c r="L242" s="90"/>
      <c r="M242" s="76"/>
      <c r="N242" s="36"/>
      <c r="P242" s="35"/>
    </row>
    <row r="243" spans="1:16" ht="12.75" customHeight="1" x14ac:dyDescent="0.2">
      <c r="A243" s="35"/>
      <c r="F243" s="88"/>
      <c r="G243" s="88"/>
      <c r="K243" s="89"/>
      <c r="L243" s="90"/>
      <c r="M243" s="76"/>
      <c r="N243" s="36"/>
      <c r="P243" s="35"/>
    </row>
    <row r="244" spans="1:16" ht="12.75" customHeight="1" x14ac:dyDescent="0.2">
      <c r="A244" s="35"/>
      <c r="F244" s="88"/>
      <c r="G244" s="88"/>
      <c r="K244" s="89"/>
      <c r="L244" s="90"/>
      <c r="M244" s="76"/>
      <c r="N244" s="36"/>
      <c r="P244" s="35"/>
    </row>
    <row r="245" spans="1:16" ht="12.75" customHeight="1" x14ac:dyDescent="0.2">
      <c r="A245" s="35"/>
      <c r="F245" s="88"/>
      <c r="G245" s="88"/>
      <c r="K245" s="89"/>
      <c r="L245" s="90"/>
      <c r="M245" s="76"/>
      <c r="N245" s="36"/>
      <c r="P245" s="35"/>
    </row>
    <row r="246" spans="1:16" ht="12.75" customHeight="1" x14ac:dyDescent="0.2">
      <c r="A246" s="35"/>
      <c r="F246" s="88"/>
      <c r="G246" s="88"/>
      <c r="K246" s="89"/>
      <c r="L246" s="90"/>
      <c r="M246" s="76"/>
      <c r="N246" s="36"/>
      <c r="P246" s="35"/>
    </row>
    <row r="247" spans="1:16" ht="12.75" customHeight="1" x14ac:dyDescent="0.2">
      <c r="A247" s="35"/>
      <c r="F247" s="88"/>
      <c r="G247" s="88"/>
      <c r="K247" s="89"/>
      <c r="L247" s="90"/>
      <c r="M247" s="76"/>
      <c r="N247" s="36"/>
      <c r="P247" s="35"/>
    </row>
    <row r="248" spans="1:16" ht="12.75" customHeight="1" x14ac:dyDescent="0.2">
      <c r="A248" s="35"/>
      <c r="F248" s="88"/>
      <c r="G248" s="88"/>
      <c r="K248" s="89"/>
      <c r="L248" s="90"/>
      <c r="M248" s="76"/>
      <c r="N248" s="36"/>
      <c r="P248" s="35"/>
    </row>
    <row r="249" spans="1:16" ht="12.75" customHeight="1" x14ac:dyDescent="0.2">
      <c r="A249" s="35"/>
      <c r="F249" s="88"/>
      <c r="G249" s="88"/>
      <c r="K249" s="89"/>
      <c r="L249" s="90"/>
      <c r="M249" s="76"/>
      <c r="N249" s="36"/>
      <c r="P249" s="35"/>
    </row>
    <row r="250" spans="1:16" ht="12.75" customHeight="1" x14ac:dyDescent="0.2">
      <c r="A250" s="35"/>
      <c r="F250" s="88"/>
      <c r="G250" s="88"/>
      <c r="K250" s="89"/>
      <c r="L250" s="90"/>
      <c r="M250" s="76"/>
      <c r="N250" s="36"/>
      <c r="P250" s="35"/>
    </row>
    <row r="251" spans="1:16" ht="12.75" customHeight="1" x14ac:dyDescent="0.2">
      <c r="A251" s="35"/>
      <c r="F251" s="88"/>
      <c r="G251" s="88"/>
      <c r="K251" s="89"/>
      <c r="L251" s="90"/>
      <c r="M251" s="76"/>
      <c r="N251" s="36"/>
      <c r="P251" s="35"/>
    </row>
    <row r="252" spans="1:16" ht="12.75" customHeight="1" x14ac:dyDescent="0.2">
      <c r="A252" s="35"/>
      <c r="F252" s="88"/>
      <c r="G252" s="88"/>
      <c r="K252" s="89"/>
      <c r="L252" s="90"/>
      <c r="M252" s="76"/>
      <c r="N252" s="36"/>
      <c r="P252" s="35"/>
    </row>
    <row r="253" spans="1:16" ht="12.75" customHeight="1" x14ac:dyDescent="0.2">
      <c r="A253" s="35"/>
      <c r="F253" s="88"/>
      <c r="G253" s="88"/>
      <c r="K253" s="89"/>
      <c r="L253" s="90"/>
      <c r="M253" s="76"/>
      <c r="N253" s="36"/>
      <c r="P253" s="35"/>
    </row>
    <row r="254" spans="1:16" ht="12.75" customHeight="1" x14ac:dyDescent="0.2">
      <c r="A254" s="35"/>
      <c r="F254" s="88"/>
      <c r="G254" s="88"/>
      <c r="K254" s="89"/>
      <c r="L254" s="90"/>
      <c r="M254" s="76"/>
      <c r="N254" s="36"/>
      <c r="P254" s="35"/>
    </row>
    <row r="255" spans="1:16" ht="12.75" customHeight="1" x14ac:dyDescent="0.2">
      <c r="A255" s="35"/>
      <c r="F255" s="88"/>
      <c r="G255" s="88"/>
      <c r="K255" s="89"/>
      <c r="L255" s="90"/>
      <c r="M255" s="76"/>
      <c r="N255" s="36"/>
      <c r="P255" s="35"/>
    </row>
    <row r="256" spans="1:16" ht="12.75" customHeight="1" x14ac:dyDescent="0.2">
      <c r="A256" s="35"/>
      <c r="F256" s="88"/>
      <c r="G256" s="88"/>
      <c r="K256" s="89"/>
      <c r="L256" s="90"/>
      <c r="M256" s="76"/>
      <c r="N256" s="36"/>
      <c r="P256" s="35"/>
    </row>
    <row r="257" spans="1:16" ht="12.75" customHeight="1" x14ac:dyDescent="0.2">
      <c r="A257" s="35"/>
      <c r="F257" s="88"/>
      <c r="G257" s="88"/>
      <c r="K257" s="89"/>
      <c r="L257" s="90"/>
      <c r="M257" s="76"/>
      <c r="N257" s="36"/>
      <c r="P257" s="35"/>
    </row>
    <row r="258" spans="1:16" ht="12.75" customHeight="1" x14ac:dyDescent="0.2">
      <c r="A258" s="35"/>
      <c r="F258" s="88"/>
      <c r="G258" s="88"/>
      <c r="K258" s="89"/>
      <c r="L258" s="90"/>
      <c r="M258" s="76"/>
      <c r="N258" s="36"/>
      <c r="P258" s="35"/>
    </row>
    <row r="259" spans="1:16" ht="12.75" customHeight="1" x14ac:dyDescent="0.2">
      <c r="A259" s="35"/>
      <c r="F259" s="88"/>
      <c r="G259" s="88"/>
      <c r="K259" s="89"/>
      <c r="L259" s="90"/>
      <c r="M259" s="76"/>
      <c r="N259" s="36"/>
      <c r="P259" s="35"/>
    </row>
    <row r="260" spans="1:16" ht="12.75" customHeight="1" x14ac:dyDescent="0.2">
      <c r="A260" s="35"/>
      <c r="F260" s="88"/>
      <c r="G260" s="88"/>
      <c r="K260" s="89"/>
      <c r="L260" s="90"/>
      <c r="M260" s="76"/>
      <c r="N260" s="36"/>
      <c r="P260" s="35"/>
    </row>
    <row r="261" spans="1:16" ht="12.75" customHeight="1" x14ac:dyDescent="0.2">
      <c r="A261" s="35"/>
      <c r="F261" s="88"/>
      <c r="G261" s="88"/>
      <c r="K261" s="89"/>
      <c r="L261" s="90"/>
      <c r="M261" s="76"/>
      <c r="N261" s="36"/>
      <c r="P261" s="35"/>
    </row>
    <row r="262" spans="1:16" ht="12.75" customHeight="1" x14ac:dyDescent="0.2">
      <c r="A262" s="35"/>
      <c r="F262" s="88"/>
      <c r="G262" s="88"/>
      <c r="K262" s="89"/>
      <c r="L262" s="90"/>
      <c r="M262" s="76"/>
      <c r="N262" s="36"/>
      <c r="P262" s="35"/>
    </row>
    <row r="263" spans="1:16" ht="12.75" customHeight="1" x14ac:dyDescent="0.2">
      <c r="A263" s="35"/>
      <c r="F263" s="88"/>
      <c r="G263" s="88"/>
      <c r="K263" s="89"/>
      <c r="L263" s="90"/>
      <c r="M263" s="76"/>
      <c r="N263" s="36"/>
      <c r="P263" s="35"/>
    </row>
    <row r="264" spans="1:16" ht="12.75" customHeight="1" x14ac:dyDescent="0.2">
      <c r="A264" s="35"/>
      <c r="F264" s="88"/>
      <c r="G264" s="88"/>
      <c r="K264" s="89"/>
      <c r="L264" s="90"/>
      <c r="M264" s="76"/>
      <c r="N264" s="36"/>
      <c r="P264" s="35"/>
    </row>
    <row r="265" spans="1:16" ht="12.75" customHeight="1" x14ac:dyDescent="0.2">
      <c r="A265" s="35"/>
      <c r="F265" s="88"/>
      <c r="G265" s="88"/>
      <c r="K265" s="89"/>
      <c r="L265" s="90"/>
      <c r="M265" s="76"/>
      <c r="N265" s="36"/>
      <c r="P265" s="35"/>
    </row>
    <row r="266" spans="1:16" ht="12.75" customHeight="1" x14ac:dyDescent="0.2">
      <c r="A266" s="35"/>
      <c r="F266" s="88"/>
      <c r="G266" s="88"/>
      <c r="K266" s="89"/>
      <c r="L266" s="90"/>
      <c r="M266" s="76"/>
      <c r="N266" s="36"/>
      <c r="P266" s="35"/>
    </row>
    <row r="267" spans="1:16" ht="12.75" customHeight="1" x14ac:dyDescent="0.2">
      <c r="A267" s="35"/>
      <c r="F267" s="88"/>
      <c r="G267" s="88"/>
      <c r="K267" s="89"/>
      <c r="L267" s="90"/>
      <c r="M267" s="76"/>
      <c r="N267" s="36"/>
      <c r="P267" s="35"/>
    </row>
    <row r="268" spans="1:16" ht="12.75" customHeight="1" x14ac:dyDescent="0.2">
      <c r="A268" s="35"/>
      <c r="F268" s="88"/>
      <c r="G268" s="88"/>
      <c r="K268" s="89"/>
      <c r="L268" s="90"/>
      <c r="M268" s="76"/>
      <c r="N268" s="36"/>
      <c r="P268" s="35"/>
    </row>
    <row r="269" spans="1:16" ht="12.75" customHeight="1" x14ac:dyDescent="0.2">
      <c r="A269" s="35"/>
      <c r="F269" s="88"/>
      <c r="G269" s="88"/>
      <c r="K269" s="89"/>
      <c r="L269" s="90"/>
      <c r="M269" s="76"/>
      <c r="N269" s="36"/>
      <c r="P269" s="35"/>
    </row>
    <row r="270" spans="1:16" ht="12.75" customHeight="1" x14ac:dyDescent="0.2">
      <c r="A270" s="35"/>
      <c r="F270" s="88"/>
      <c r="G270" s="88"/>
      <c r="K270" s="89"/>
      <c r="L270" s="90"/>
      <c r="M270" s="76"/>
      <c r="N270" s="36"/>
      <c r="P270" s="35"/>
    </row>
    <row r="271" spans="1:16" ht="12.75" customHeight="1" x14ac:dyDescent="0.2">
      <c r="A271" s="35"/>
      <c r="F271" s="88"/>
      <c r="G271" s="88"/>
      <c r="K271" s="89"/>
      <c r="L271" s="90"/>
      <c r="M271" s="76"/>
      <c r="N271" s="36"/>
      <c r="P271" s="35"/>
    </row>
    <row r="272" spans="1:16" ht="12.75" customHeight="1" x14ac:dyDescent="0.2">
      <c r="A272" s="35"/>
      <c r="F272" s="88"/>
      <c r="G272" s="88"/>
      <c r="K272" s="89"/>
      <c r="L272" s="90"/>
      <c r="M272" s="76"/>
      <c r="N272" s="36"/>
      <c r="P272" s="35"/>
    </row>
    <row r="273" spans="1:16" ht="12.75" customHeight="1" x14ac:dyDescent="0.2">
      <c r="A273" s="35"/>
      <c r="F273" s="88"/>
      <c r="G273" s="88"/>
      <c r="K273" s="89"/>
      <c r="L273" s="90"/>
      <c r="M273" s="76"/>
      <c r="N273" s="36"/>
      <c r="P273" s="35"/>
    </row>
    <row r="274" spans="1:16" ht="12.75" customHeight="1" x14ac:dyDescent="0.2">
      <c r="A274" s="35"/>
      <c r="F274" s="88"/>
      <c r="G274" s="88"/>
      <c r="K274" s="89"/>
      <c r="L274" s="90"/>
      <c r="M274" s="76"/>
      <c r="N274" s="36"/>
      <c r="P274" s="35"/>
    </row>
    <row r="275" spans="1:16" ht="12.75" customHeight="1" x14ac:dyDescent="0.2">
      <c r="A275" s="35"/>
      <c r="F275" s="88"/>
      <c r="G275" s="88"/>
      <c r="K275" s="89"/>
      <c r="L275" s="90"/>
      <c r="M275" s="76"/>
      <c r="N275" s="36"/>
      <c r="P275" s="35"/>
    </row>
    <row r="276" spans="1:16" ht="12.75" customHeight="1" x14ac:dyDescent="0.2">
      <c r="A276" s="35"/>
      <c r="F276" s="88"/>
      <c r="G276" s="88"/>
      <c r="K276" s="89"/>
      <c r="L276" s="90"/>
      <c r="M276" s="76"/>
      <c r="N276" s="36"/>
      <c r="P276" s="35"/>
    </row>
    <row r="277" spans="1:16" ht="12.75" customHeight="1" x14ac:dyDescent="0.2">
      <c r="A277" s="35"/>
      <c r="F277" s="88"/>
      <c r="G277" s="88"/>
      <c r="K277" s="89"/>
      <c r="L277" s="90"/>
      <c r="M277" s="76"/>
      <c r="N277" s="36"/>
      <c r="P277" s="35"/>
    </row>
    <row r="278" spans="1:16" ht="12.75" customHeight="1" x14ac:dyDescent="0.2">
      <c r="A278" s="35"/>
      <c r="F278" s="88"/>
      <c r="G278" s="88"/>
      <c r="K278" s="89"/>
      <c r="L278" s="90"/>
      <c r="M278" s="76"/>
      <c r="N278" s="36"/>
      <c r="P278" s="35"/>
    </row>
    <row r="279" spans="1:16" ht="12.75" customHeight="1" x14ac:dyDescent="0.2">
      <c r="A279" s="35"/>
      <c r="F279" s="88"/>
      <c r="G279" s="88"/>
      <c r="K279" s="89"/>
      <c r="L279" s="90"/>
      <c r="M279" s="76"/>
      <c r="N279" s="36"/>
      <c r="P279" s="35"/>
    </row>
    <row r="280" spans="1:16" ht="12.75" customHeight="1" x14ac:dyDescent="0.2">
      <c r="A280" s="35"/>
      <c r="F280" s="88"/>
      <c r="G280" s="88"/>
      <c r="K280" s="89"/>
      <c r="L280" s="90"/>
      <c r="M280" s="76"/>
      <c r="N280" s="36"/>
      <c r="P280" s="35"/>
    </row>
    <row r="281" spans="1:16" ht="12.75" customHeight="1" x14ac:dyDescent="0.2">
      <c r="A281" s="35"/>
      <c r="F281" s="88"/>
      <c r="G281" s="88"/>
      <c r="K281" s="89"/>
      <c r="L281" s="90"/>
      <c r="M281" s="76"/>
      <c r="N281" s="36"/>
      <c r="P281" s="35"/>
    </row>
    <row r="282" spans="1:16" ht="12.75" customHeight="1" x14ac:dyDescent="0.2">
      <c r="A282" s="35"/>
      <c r="F282" s="88"/>
      <c r="G282" s="88"/>
      <c r="K282" s="89"/>
      <c r="L282" s="90"/>
      <c r="M282" s="76"/>
      <c r="N282" s="36"/>
      <c r="P282" s="35"/>
    </row>
    <row r="283" spans="1:16" ht="12.75" customHeight="1" x14ac:dyDescent="0.2">
      <c r="A283" s="35"/>
      <c r="F283" s="88"/>
      <c r="G283" s="88"/>
      <c r="K283" s="89"/>
      <c r="L283" s="90"/>
      <c r="M283" s="76"/>
      <c r="N283" s="36"/>
      <c r="P283" s="35"/>
    </row>
    <row r="284" spans="1:16" ht="12.75" customHeight="1" x14ac:dyDescent="0.2">
      <c r="A284" s="35"/>
      <c r="F284" s="88"/>
      <c r="G284" s="88"/>
      <c r="K284" s="89"/>
      <c r="L284" s="90"/>
      <c r="M284" s="76"/>
      <c r="N284" s="36"/>
      <c r="P284" s="35"/>
    </row>
    <row r="285" spans="1:16" ht="12.75" customHeight="1" x14ac:dyDescent="0.2">
      <c r="A285" s="35"/>
      <c r="F285" s="88"/>
      <c r="G285" s="88"/>
      <c r="K285" s="89"/>
      <c r="L285" s="90"/>
      <c r="M285" s="76"/>
      <c r="N285" s="36"/>
      <c r="P285" s="35"/>
    </row>
    <row r="286" spans="1:16" ht="12.75" customHeight="1" x14ac:dyDescent="0.2">
      <c r="A286" s="35"/>
      <c r="F286" s="88"/>
      <c r="G286" s="88"/>
      <c r="K286" s="89"/>
      <c r="L286" s="90"/>
      <c r="M286" s="76"/>
      <c r="N286" s="36"/>
      <c r="P286" s="35"/>
    </row>
    <row r="287" spans="1:16" ht="12.75" customHeight="1" x14ac:dyDescent="0.2">
      <c r="A287" s="35"/>
      <c r="F287" s="88"/>
      <c r="G287" s="88"/>
      <c r="K287" s="89"/>
      <c r="L287" s="90"/>
      <c r="M287" s="76"/>
      <c r="N287" s="36"/>
      <c r="P287" s="35"/>
    </row>
    <row r="288" spans="1:16" ht="12.75" customHeight="1" x14ac:dyDescent="0.2">
      <c r="A288" s="35"/>
      <c r="F288" s="88"/>
      <c r="G288" s="88"/>
      <c r="K288" s="89"/>
      <c r="L288" s="90"/>
      <c r="M288" s="76"/>
      <c r="N288" s="36"/>
      <c r="P288" s="35"/>
    </row>
    <row r="289" spans="1:16" ht="12.75" customHeight="1" x14ac:dyDescent="0.2">
      <c r="A289" s="35"/>
      <c r="F289" s="88"/>
      <c r="G289" s="88"/>
      <c r="K289" s="89"/>
      <c r="L289" s="90"/>
      <c r="M289" s="76"/>
      <c r="N289" s="36"/>
      <c r="P289" s="35"/>
    </row>
    <row r="290" spans="1:16" ht="12.75" customHeight="1" x14ac:dyDescent="0.2">
      <c r="A290" s="35"/>
      <c r="F290" s="88"/>
      <c r="G290" s="88"/>
      <c r="K290" s="89"/>
      <c r="L290" s="90"/>
      <c r="M290" s="76"/>
      <c r="N290" s="36"/>
      <c r="P290" s="35"/>
    </row>
    <row r="291" spans="1:16" ht="12.75" customHeight="1" x14ac:dyDescent="0.2">
      <c r="A291" s="35"/>
      <c r="F291" s="88"/>
      <c r="G291" s="88"/>
      <c r="K291" s="89"/>
      <c r="L291" s="90"/>
      <c r="M291" s="76"/>
      <c r="N291" s="36"/>
      <c r="P291" s="35"/>
    </row>
    <row r="292" spans="1:16" ht="12.75" customHeight="1" x14ac:dyDescent="0.2">
      <c r="A292" s="35"/>
      <c r="F292" s="88"/>
      <c r="G292" s="88"/>
      <c r="K292" s="89"/>
      <c r="L292" s="90"/>
      <c r="M292" s="76"/>
      <c r="N292" s="36"/>
      <c r="P292" s="35"/>
    </row>
    <row r="293" spans="1:16" ht="12.75" customHeight="1" x14ac:dyDescent="0.2">
      <c r="A293" s="35"/>
      <c r="F293" s="88"/>
      <c r="G293" s="88"/>
      <c r="K293" s="89"/>
      <c r="L293" s="90"/>
      <c r="M293" s="76"/>
      <c r="N293" s="36"/>
      <c r="P293" s="35"/>
    </row>
    <row r="294" spans="1:16" ht="12.75" customHeight="1" x14ac:dyDescent="0.2">
      <c r="A294" s="35"/>
      <c r="F294" s="88"/>
      <c r="G294" s="88"/>
      <c r="K294" s="89"/>
      <c r="L294" s="90"/>
      <c r="M294" s="76"/>
      <c r="N294" s="36"/>
      <c r="P294" s="35"/>
    </row>
    <row r="295" spans="1:16" ht="12.75" customHeight="1" x14ac:dyDescent="0.2">
      <c r="A295" s="35"/>
      <c r="F295" s="88"/>
      <c r="G295" s="88"/>
      <c r="K295" s="89"/>
      <c r="L295" s="90"/>
      <c r="M295" s="76"/>
      <c r="N295" s="36"/>
      <c r="P295" s="35"/>
    </row>
    <row r="296" spans="1:16" ht="12.75" customHeight="1" x14ac:dyDescent="0.2">
      <c r="A296" s="35"/>
      <c r="F296" s="88"/>
      <c r="G296" s="88"/>
      <c r="K296" s="89"/>
      <c r="L296" s="90"/>
      <c r="M296" s="76"/>
      <c r="N296" s="36"/>
      <c r="P296" s="35"/>
    </row>
    <row r="297" spans="1:16" ht="12.75" customHeight="1" x14ac:dyDescent="0.2">
      <c r="A297" s="35"/>
      <c r="F297" s="88"/>
      <c r="G297" s="88"/>
      <c r="K297" s="89"/>
      <c r="L297" s="90"/>
      <c r="M297" s="76"/>
      <c r="N297" s="36"/>
      <c r="P297" s="35"/>
    </row>
    <row r="298" spans="1:16" ht="12.75" customHeight="1" x14ac:dyDescent="0.2">
      <c r="A298" s="35"/>
      <c r="F298" s="88"/>
      <c r="G298" s="88"/>
      <c r="K298" s="89"/>
      <c r="L298" s="90"/>
      <c r="M298" s="76"/>
      <c r="N298" s="36"/>
      <c r="P298" s="35"/>
    </row>
    <row r="299" spans="1:16" ht="12.75" customHeight="1" x14ac:dyDescent="0.2">
      <c r="A299" s="35"/>
      <c r="F299" s="88"/>
      <c r="G299" s="88"/>
      <c r="K299" s="89"/>
      <c r="L299" s="90"/>
      <c r="M299" s="76"/>
      <c r="N299" s="36"/>
      <c r="P299" s="35"/>
    </row>
    <row r="300" spans="1:16" ht="12.75" customHeight="1" x14ac:dyDescent="0.2">
      <c r="A300" s="35"/>
      <c r="F300" s="88"/>
      <c r="G300" s="88"/>
      <c r="K300" s="89"/>
      <c r="L300" s="90"/>
      <c r="M300" s="76"/>
      <c r="N300" s="36"/>
      <c r="P300" s="35"/>
    </row>
    <row r="301" spans="1:16" ht="12.75" customHeight="1" x14ac:dyDescent="0.2">
      <c r="A301" s="35"/>
      <c r="F301" s="88"/>
      <c r="G301" s="88"/>
      <c r="K301" s="89"/>
      <c r="L301" s="90"/>
      <c r="M301" s="76"/>
      <c r="N301" s="36"/>
      <c r="P301" s="35"/>
    </row>
    <row r="302" spans="1:16" ht="12.75" customHeight="1" x14ac:dyDescent="0.2">
      <c r="A302" s="35"/>
      <c r="F302" s="88"/>
      <c r="G302" s="88"/>
      <c r="K302" s="89"/>
      <c r="L302" s="90"/>
      <c r="M302" s="76"/>
      <c r="N302" s="36"/>
      <c r="P302" s="35"/>
    </row>
    <row r="303" spans="1:16" ht="12.75" customHeight="1" x14ac:dyDescent="0.2">
      <c r="A303" s="35"/>
      <c r="F303" s="88"/>
      <c r="G303" s="88"/>
      <c r="K303" s="89"/>
      <c r="L303" s="90"/>
      <c r="M303" s="76"/>
      <c r="N303" s="36"/>
      <c r="P303" s="35"/>
    </row>
    <row r="304" spans="1:16" ht="12.75" customHeight="1" x14ac:dyDescent="0.2">
      <c r="A304" s="35"/>
      <c r="F304" s="88"/>
      <c r="G304" s="88"/>
      <c r="K304" s="89"/>
      <c r="L304" s="90"/>
      <c r="M304" s="76"/>
      <c r="N304" s="36"/>
      <c r="P304" s="35"/>
    </row>
    <row r="305" spans="1:16" ht="12.75" customHeight="1" x14ac:dyDescent="0.2">
      <c r="A305" s="35"/>
      <c r="F305" s="88"/>
      <c r="G305" s="88"/>
      <c r="K305" s="89"/>
      <c r="L305" s="90"/>
      <c r="M305" s="76"/>
      <c r="N305" s="36"/>
      <c r="P305" s="35"/>
    </row>
    <row r="306" spans="1:16" ht="12.75" customHeight="1" x14ac:dyDescent="0.2">
      <c r="A306" s="35"/>
      <c r="F306" s="88"/>
      <c r="G306" s="88"/>
      <c r="K306" s="89"/>
      <c r="L306" s="90"/>
      <c r="M306" s="76"/>
      <c r="N306" s="36"/>
      <c r="P306" s="35"/>
    </row>
    <row r="307" spans="1:16" ht="12.75" customHeight="1" x14ac:dyDescent="0.2">
      <c r="A307" s="35"/>
      <c r="F307" s="88"/>
      <c r="G307" s="88"/>
      <c r="K307" s="89"/>
      <c r="L307" s="90"/>
      <c r="M307" s="76"/>
      <c r="N307" s="36"/>
      <c r="P307" s="35"/>
    </row>
    <row r="308" spans="1:16" ht="12.75" customHeight="1" x14ac:dyDescent="0.2">
      <c r="A308" s="35"/>
      <c r="F308" s="88"/>
      <c r="G308" s="88"/>
      <c r="K308" s="89"/>
      <c r="L308" s="90"/>
      <c r="M308" s="76"/>
      <c r="N308" s="36"/>
      <c r="P308" s="35"/>
    </row>
    <row r="309" spans="1:16" ht="12.75" customHeight="1" x14ac:dyDescent="0.2">
      <c r="A309" s="35"/>
      <c r="F309" s="88"/>
      <c r="G309" s="88"/>
      <c r="K309" s="89"/>
      <c r="L309" s="90"/>
      <c r="M309" s="76"/>
      <c r="N309" s="36"/>
      <c r="P309" s="35"/>
    </row>
    <row r="310" spans="1:16" ht="12.75" customHeight="1" x14ac:dyDescent="0.2">
      <c r="A310" s="35"/>
      <c r="F310" s="88"/>
      <c r="G310" s="88"/>
      <c r="K310" s="89"/>
      <c r="L310" s="90"/>
      <c r="M310" s="76"/>
      <c r="N310" s="36"/>
      <c r="P310" s="35"/>
    </row>
    <row r="311" spans="1:16" ht="12.75" customHeight="1" x14ac:dyDescent="0.2">
      <c r="A311" s="35"/>
      <c r="F311" s="88"/>
      <c r="G311" s="88"/>
      <c r="K311" s="89"/>
      <c r="L311" s="90"/>
      <c r="M311" s="76"/>
      <c r="N311" s="36"/>
      <c r="P311" s="35"/>
    </row>
    <row r="312" spans="1:16" ht="12.75" customHeight="1" x14ac:dyDescent="0.2">
      <c r="A312" s="35"/>
      <c r="F312" s="88"/>
      <c r="G312" s="88"/>
      <c r="K312" s="89"/>
      <c r="L312" s="90"/>
      <c r="M312" s="76"/>
      <c r="N312" s="36"/>
      <c r="P312" s="35"/>
    </row>
    <row r="313" spans="1:16" ht="12.75" customHeight="1" x14ac:dyDescent="0.2">
      <c r="A313" s="35"/>
      <c r="F313" s="88"/>
      <c r="G313" s="88"/>
      <c r="K313" s="89"/>
      <c r="L313" s="90"/>
      <c r="M313" s="76"/>
      <c r="N313" s="36"/>
      <c r="P313" s="35"/>
    </row>
    <row r="314" spans="1:16" ht="12.75" customHeight="1" x14ac:dyDescent="0.2">
      <c r="A314" s="35"/>
      <c r="F314" s="88"/>
      <c r="G314" s="88"/>
      <c r="K314" s="89"/>
      <c r="L314" s="90"/>
      <c r="M314" s="76"/>
      <c r="N314" s="36"/>
      <c r="P314" s="35"/>
    </row>
    <row r="315" spans="1:16" ht="12.75" customHeight="1" x14ac:dyDescent="0.2">
      <c r="A315" s="35"/>
      <c r="F315" s="88"/>
      <c r="G315" s="88"/>
      <c r="K315" s="89"/>
      <c r="L315" s="90"/>
      <c r="M315" s="76"/>
      <c r="N315" s="36"/>
      <c r="P315" s="35"/>
    </row>
    <row r="316" spans="1:16" ht="12.75" customHeight="1" x14ac:dyDescent="0.2">
      <c r="A316" s="35"/>
      <c r="F316" s="88"/>
      <c r="G316" s="88"/>
      <c r="K316" s="89"/>
      <c r="L316" s="90"/>
      <c r="M316" s="76"/>
      <c r="N316" s="36"/>
      <c r="P316" s="35"/>
    </row>
    <row r="317" spans="1:16" ht="12.75" customHeight="1" x14ac:dyDescent="0.2">
      <c r="A317" s="35"/>
      <c r="F317" s="88"/>
      <c r="G317" s="88"/>
      <c r="K317" s="89"/>
      <c r="L317" s="90"/>
      <c r="M317" s="76"/>
      <c r="N317" s="36"/>
      <c r="P317" s="35"/>
    </row>
    <row r="318" spans="1:16" ht="12.75" customHeight="1" x14ac:dyDescent="0.2">
      <c r="A318" s="35"/>
      <c r="F318" s="88"/>
      <c r="G318" s="88"/>
      <c r="K318" s="89"/>
      <c r="L318" s="90"/>
      <c r="M318" s="76"/>
      <c r="N318" s="36"/>
      <c r="P318" s="35"/>
    </row>
    <row r="319" spans="1:16" ht="12.75" customHeight="1" x14ac:dyDescent="0.2">
      <c r="A319" s="35"/>
      <c r="F319" s="88"/>
      <c r="G319" s="88"/>
      <c r="K319" s="89"/>
      <c r="L319" s="90"/>
      <c r="M319" s="76"/>
      <c r="N319" s="36"/>
      <c r="P319" s="35"/>
    </row>
    <row r="320" spans="1:16" ht="12.75" customHeight="1" x14ac:dyDescent="0.2">
      <c r="A320" s="35"/>
      <c r="F320" s="88"/>
      <c r="G320" s="88"/>
      <c r="K320" s="89"/>
      <c r="L320" s="90"/>
      <c r="M320" s="76"/>
      <c r="N320" s="36"/>
      <c r="P320" s="35"/>
    </row>
    <row r="321" spans="1:16" ht="12.75" customHeight="1" x14ac:dyDescent="0.2">
      <c r="A321" s="35"/>
      <c r="F321" s="88"/>
      <c r="G321" s="88"/>
      <c r="K321" s="89"/>
      <c r="L321" s="90"/>
      <c r="M321" s="76"/>
      <c r="N321" s="36"/>
      <c r="P321" s="35"/>
    </row>
    <row r="322" spans="1:16" ht="12.75" customHeight="1" x14ac:dyDescent="0.2">
      <c r="A322" s="35"/>
      <c r="F322" s="88"/>
      <c r="G322" s="88"/>
      <c r="K322" s="89"/>
      <c r="L322" s="90"/>
      <c r="M322" s="76"/>
      <c r="N322" s="36"/>
      <c r="P322" s="35"/>
    </row>
    <row r="323" spans="1:16" ht="12.75" customHeight="1" x14ac:dyDescent="0.2">
      <c r="A323" s="35"/>
      <c r="F323" s="88"/>
      <c r="G323" s="88"/>
      <c r="K323" s="89"/>
      <c r="L323" s="90"/>
      <c r="M323" s="76"/>
      <c r="N323" s="36"/>
      <c r="P323" s="35"/>
    </row>
    <row r="324" spans="1:16" ht="12.75" customHeight="1" x14ac:dyDescent="0.2">
      <c r="A324" s="35"/>
      <c r="F324" s="88"/>
      <c r="G324" s="88"/>
      <c r="K324" s="89"/>
      <c r="L324" s="90"/>
      <c r="M324" s="76"/>
      <c r="N324" s="36"/>
      <c r="P324" s="35"/>
    </row>
    <row r="325" spans="1:16" ht="12.75" customHeight="1" x14ac:dyDescent="0.2">
      <c r="A325" s="35"/>
      <c r="F325" s="88"/>
      <c r="G325" s="88"/>
      <c r="K325" s="89"/>
      <c r="L325" s="90"/>
      <c r="M325" s="76"/>
      <c r="N325" s="36"/>
      <c r="P325" s="35"/>
    </row>
    <row r="326" spans="1:16" ht="12.75" customHeight="1" x14ac:dyDescent="0.2">
      <c r="A326" s="35"/>
      <c r="F326" s="88"/>
      <c r="G326" s="88"/>
      <c r="K326" s="89"/>
      <c r="L326" s="90"/>
      <c r="M326" s="76"/>
      <c r="N326" s="36"/>
      <c r="P326" s="35"/>
    </row>
    <row r="327" spans="1:16" ht="12.75" customHeight="1" x14ac:dyDescent="0.2">
      <c r="A327" s="35"/>
      <c r="F327" s="88"/>
      <c r="G327" s="88"/>
      <c r="K327" s="89"/>
      <c r="L327" s="90"/>
      <c r="M327" s="76"/>
      <c r="N327" s="36"/>
      <c r="P327" s="35"/>
    </row>
    <row r="328" spans="1:16" ht="12.75" customHeight="1" x14ac:dyDescent="0.2">
      <c r="A328" s="35"/>
      <c r="F328" s="88"/>
      <c r="G328" s="88"/>
      <c r="K328" s="89"/>
      <c r="L328" s="90"/>
      <c r="M328" s="76"/>
      <c r="N328" s="36"/>
      <c r="P328" s="35"/>
    </row>
    <row r="329" spans="1:16" ht="12.75" customHeight="1" x14ac:dyDescent="0.2">
      <c r="A329" s="35"/>
      <c r="F329" s="88"/>
      <c r="G329" s="88"/>
      <c r="K329" s="89"/>
      <c r="L329" s="90"/>
      <c r="M329" s="76"/>
      <c r="N329" s="36"/>
      <c r="P329" s="35"/>
    </row>
    <row r="330" spans="1:16" ht="12.75" customHeight="1" x14ac:dyDescent="0.2">
      <c r="A330" s="35"/>
      <c r="F330" s="88"/>
      <c r="G330" s="88"/>
      <c r="K330" s="89"/>
      <c r="L330" s="90"/>
      <c r="M330" s="76"/>
      <c r="N330" s="36"/>
      <c r="P330" s="35"/>
    </row>
    <row r="331" spans="1:16" ht="12.75" customHeight="1" x14ac:dyDescent="0.2">
      <c r="A331" s="35"/>
      <c r="F331" s="88"/>
      <c r="G331" s="88"/>
      <c r="K331" s="89"/>
      <c r="L331" s="90"/>
      <c r="M331" s="76"/>
      <c r="N331" s="36"/>
      <c r="P331" s="35"/>
    </row>
    <row r="332" spans="1:16" ht="12.75" customHeight="1" x14ac:dyDescent="0.2">
      <c r="A332" s="35"/>
      <c r="F332" s="88"/>
      <c r="G332" s="88"/>
      <c r="K332" s="89"/>
      <c r="L332" s="90"/>
      <c r="M332" s="76"/>
      <c r="N332" s="36"/>
      <c r="P332" s="35"/>
    </row>
    <row r="333" spans="1:16" ht="12.75" customHeight="1" x14ac:dyDescent="0.2">
      <c r="A333" s="35"/>
      <c r="F333" s="88"/>
      <c r="G333" s="88"/>
      <c r="K333" s="89"/>
      <c r="L333" s="90"/>
      <c r="M333" s="76"/>
      <c r="N333" s="36"/>
      <c r="P333" s="35"/>
    </row>
    <row r="334" spans="1:16" ht="12.75" customHeight="1" x14ac:dyDescent="0.2">
      <c r="A334" s="35"/>
      <c r="F334" s="88"/>
      <c r="G334" s="88"/>
      <c r="K334" s="89"/>
      <c r="L334" s="90"/>
      <c r="M334" s="76"/>
      <c r="N334" s="36"/>
      <c r="P334" s="35"/>
    </row>
    <row r="335" spans="1:16" ht="12.75" customHeight="1" x14ac:dyDescent="0.2">
      <c r="A335" s="35"/>
      <c r="F335" s="88"/>
      <c r="G335" s="88"/>
      <c r="K335" s="89"/>
      <c r="L335" s="90"/>
      <c r="M335" s="76"/>
      <c r="N335" s="36"/>
      <c r="P335" s="35"/>
    </row>
    <row r="336" spans="1:16" ht="12.75" customHeight="1" x14ac:dyDescent="0.2">
      <c r="A336" s="35"/>
      <c r="F336" s="88"/>
      <c r="G336" s="88"/>
      <c r="K336" s="89"/>
      <c r="L336" s="90"/>
      <c r="M336" s="76"/>
      <c r="N336" s="36"/>
      <c r="P336" s="35"/>
    </row>
    <row r="337" spans="1:16" ht="12.75" customHeight="1" x14ac:dyDescent="0.2">
      <c r="A337" s="35"/>
      <c r="F337" s="88"/>
      <c r="G337" s="88"/>
      <c r="K337" s="89"/>
      <c r="L337" s="90"/>
      <c r="M337" s="76"/>
      <c r="N337" s="36"/>
      <c r="P337" s="35"/>
    </row>
    <row r="338" spans="1:16" ht="12.75" customHeight="1" x14ac:dyDescent="0.2">
      <c r="A338" s="35"/>
      <c r="F338" s="88"/>
      <c r="G338" s="88"/>
      <c r="K338" s="89"/>
      <c r="L338" s="90"/>
      <c r="M338" s="76"/>
      <c r="N338" s="36"/>
      <c r="P338" s="35"/>
    </row>
    <row r="339" spans="1:16" ht="12.75" customHeight="1" x14ac:dyDescent="0.2">
      <c r="A339" s="35"/>
      <c r="F339" s="88"/>
      <c r="G339" s="88"/>
      <c r="K339" s="89"/>
      <c r="L339" s="90"/>
      <c r="M339" s="76"/>
      <c r="N339" s="36"/>
      <c r="P339" s="35"/>
    </row>
    <row r="340" spans="1:16" ht="12.75" customHeight="1" x14ac:dyDescent="0.2">
      <c r="A340" s="35"/>
      <c r="F340" s="88"/>
      <c r="G340" s="88"/>
      <c r="K340" s="89"/>
      <c r="L340" s="90"/>
      <c r="M340" s="76"/>
      <c r="N340" s="36"/>
      <c r="P340" s="35"/>
    </row>
    <row r="341" spans="1:16" ht="12.75" customHeight="1" x14ac:dyDescent="0.2">
      <c r="A341" s="35"/>
      <c r="F341" s="88"/>
      <c r="G341" s="88"/>
      <c r="K341" s="89"/>
      <c r="L341" s="90"/>
      <c r="M341" s="76"/>
      <c r="N341" s="36"/>
      <c r="P341" s="35"/>
    </row>
    <row r="342" spans="1:16" ht="12.75" customHeight="1" x14ac:dyDescent="0.2">
      <c r="A342" s="35"/>
      <c r="F342" s="88"/>
      <c r="G342" s="88"/>
      <c r="K342" s="89"/>
      <c r="L342" s="90"/>
      <c r="M342" s="76"/>
      <c r="N342" s="36"/>
      <c r="P342" s="35"/>
    </row>
    <row r="343" spans="1:16" ht="12.75" customHeight="1" x14ac:dyDescent="0.2">
      <c r="A343" s="35"/>
      <c r="F343" s="88"/>
      <c r="G343" s="88"/>
      <c r="K343" s="89"/>
      <c r="L343" s="90"/>
      <c r="M343" s="76"/>
      <c r="N343" s="36"/>
      <c r="P343" s="35"/>
    </row>
    <row r="344" spans="1:16" ht="12.75" customHeight="1" x14ac:dyDescent="0.2">
      <c r="A344" s="35"/>
      <c r="F344" s="88"/>
      <c r="G344" s="88"/>
      <c r="K344" s="89"/>
      <c r="L344" s="90"/>
      <c r="M344" s="76"/>
      <c r="N344" s="36"/>
      <c r="P344" s="35"/>
    </row>
    <row r="345" spans="1:16" ht="12.75" customHeight="1" x14ac:dyDescent="0.2">
      <c r="A345" s="35"/>
      <c r="F345" s="88"/>
      <c r="G345" s="88"/>
      <c r="K345" s="89"/>
      <c r="L345" s="90"/>
      <c r="M345" s="76"/>
      <c r="N345" s="36"/>
      <c r="P345" s="35"/>
    </row>
    <row r="346" spans="1:16" ht="12.75" customHeight="1" x14ac:dyDescent="0.2">
      <c r="A346" s="35"/>
      <c r="F346" s="88"/>
      <c r="G346" s="88"/>
      <c r="K346" s="89"/>
      <c r="L346" s="90"/>
      <c r="M346" s="76"/>
      <c r="N346" s="36"/>
      <c r="P346" s="35"/>
    </row>
    <row r="347" spans="1:16" ht="12.75" customHeight="1" x14ac:dyDescent="0.2">
      <c r="A347" s="35"/>
      <c r="F347" s="88"/>
      <c r="G347" s="88"/>
      <c r="K347" s="89"/>
      <c r="L347" s="90"/>
      <c r="M347" s="76"/>
      <c r="N347" s="36"/>
      <c r="P347" s="35"/>
    </row>
    <row r="348" spans="1:16" ht="12.75" customHeight="1" x14ac:dyDescent="0.2">
      <c r="A348" s="35"/>
      <c r="F348" s="88"/>
      <c r="G348" s="88"/>
      <c r="K348" s="89"/>
      <c r="L348" s="90"/>
      <c r="M348" s="76"/>
      <c r="N348" s="36"/>
      <c r="P348" s="35"/>
    </row>
    <row r="349" spans="1:16" ht="12.75" customHeight="1" x14ac:dyDescent="0.2">
      <c r="A349" s="35"/>
      <c r="F349" s="88"/>
      <c r="G349" s="88"/>
      <c r="K349" s="89"/>
      <c r="L349" s="90"/>
      <c r="M349" s="76"/>
      <c r="N349" s="36"/>
      <c r="P349" s="35"/>
    </row>
    <row r="350" spans="1:16" ht="12.75" customHeight="1" x14ac:dyDescent="0.2">
      <c r="A350" s="35"/>
      <c r="F350" s="88"/>
      <c r="G350" s="88"/>
      <c r="K350" s="89"/>
      <c r="L350" s="90"/>
      <c r="M350" s="76"/>
      <c r="N350" s="36"/>
      <c r="P350" s="35"/>
    </row>
    <row r="351" spans="1:16" ht="12.75" customHeight="1" x14ac:dyDescent="0.2">
      <c r="A351" s="35"/>
      <c r="F351" s="88"/>
      <c r="G351" s="88"/>
      <c r="K351" s="89"/>
      <c r="L351" s="90"/>
      <c r="M351" s="76"/>
      <c r="N351" s="36"/>
      <c r="P351" s="35"/>
    </row>
    <row r="352" spans="1:16" ht="12.75" customHeight="1" x14ac:dyDescent="0.2">
      <c r="A352" s="35"/>
      <c r="F352" s="88"/>
      <c r="G352" s="88"/>
      <c r="K352" s="89"/>
      <c r="L352" s="90"/>
      <c r="M352" s="76"/>
      <c r="N352" s="36"/>
      <c r="P352" s="35"/>
    </row>
    <row r="353" spans="1:16" ht="12.75" customHeight="1" x14ac:dyDescent="0.2">
      <c r="A353" s="35"/>
      <c r="F353" s="88"/>
      <c r="G353" s="88"/>
      <c r="K353" s="89"/>
      <c r="L353" s="90"/>
      <c r="M353" s="76"/>
      <c r="N353" s="36"/>
      <c r="P353" s="35"/>
    </row>
    <row r="354" spans="1:16" ht="12.75" customHeight="1" x14ac:dyDescent="0.2">
      <c r="A354" s="35"/>
      <c r="F354" s="88"/>
      <c r="G354" s="88"/>
      <c r="K354" s="89"/>
      <c r="L354" s="90"/>
      <c r="M354" s="76"/>
      <c r="N354" s="36"/>
      <c r="P354" s="35"/>
    </row>
    <row r="355" spans="1:16" ht="12.75" customHeight="1" x14ac:dyDescent="0.2">
      <c r="A355" s="35"/>
      <c r="F355" s="88"/>
      <c r="G355" s="88"/>
      <c r="K355" s="89"/>
      <c r="L355" s="90"/>
      <c r="M355" s="76"/>
      <c r="N355" s="36"/>
      <c r="P355" s="35"/>
    </row>
    <row r="356" spans="1:16" ht="12.75" customHeight="1" x14ac:dyDescent="0.2">
      <c r="A356" s="35"/>
      <c r="F356" s="88"/>
      <c r="G356" s="88"/>
      <c r="K356" s="89"/>
      <c r="L356" s="90"/>
      <c r="M356" s="76"/>
      <c r="N356" s="36"/>
      <c r="P356" s="35"/>
    </row>
    <row r="357" spans="1:16" ht="12.75" customHeight="1" x14ac:dyDescent="0.2">
      <c r="A357" s="35"/>
      <c r="F357" s="88"/>
      <c r="G357" s="88"/>
      <c r="K357" s="89"/>
      <c r="L357" s="90"/>
      <c r="M357" s="76"/>
      <c r="N357" s="36"/>
      <c r="P357" s="35"/>
    </row>
    <row r="358" spans="1:16" ht="12.75" customHeight="1" x14ac:dyDescent="0.2">
      <c r="A358" s="35"/>
      <c r="F358" s="88"/>
      <c r="G358" s="88"/>
      <c r="K358" s="89"/>
      <c r="L358" s="90"/>
      <c r="M358" s="76"/>
      <c r="N358" s="36"/>
      <c r="P358" s="35"/>
    </row>
    <row r="359" spans="1:16" ht="12.75" customHeight="1" x14ac:dyDescent="0.2">
      <c r="A359" s="35"/>
      <c r="F359" s="88"/>
      <c r="G359" s="88"/>
      <c r="K359" s="89"/>
      <c r="L359" s="90"/>
      <c r="M359" s="76"/>
      <c r="N359" s="36"/>
      <c r="P359" s="35"/>
    </row>
    <row r="360" spans="1:16" ht="12.75" customHeight="1" x14ac:dyDescent="0.2">
      <c r="A360" s="35"/>
      <c r="F360" s="88"/>
      <c r="G360" s="88"/>
      <c r="K360" s="89"/>
      <c r="L360" s="90"/>
      <c r="M360" s="76"/>
      <c r="N360" s="36"/>
      <c r="P360" s="35"/>
    </row>
    <row r="361" spans="1:16" ht="12.75" customHeight="1" x14ac:dyDescent="0.2">
      <c r="A361" s="35"/>
      <c r="F361" s="88"/>
      <c r="G361" s="88"/>
      <c r="K361" s="89"/>
      <c r="L361" s="90"/>
      <c r="M361" s="76"/>
      <c r="N361" s="36"/>
      <c r="P361" s="35"/>
    </row>
    <row r="362" spans="1:16" ht="12.75" customHeight="1" x14ac:dyDescent="0.2">
      <c r="A362" s="35"/>
      <c r="F362" s="88"/>
      <c r="G362" s="88"/>
      <c r="K362" s="89"/>
      <c r="L362" s="90"/>
      <c r="M362" s="76"/>
      <c r="N362" s="36"/>
      <c r="P362" s="35"/>
    </row>
    <row r="363" spans="1:16" ht="12.75" customHeight="1" x14ac:dyDescent="0.2">
      <c r="A363" s="35"/>
      <c r="F363" s="88"/>
      <c r="G363" s="88"/>
      <c r="K363" s="89"/>
      <c r="L363" s="90"/>
      <c r="M363" s="76"/>
      <c r="N363" s="36"/>
      <c r="P363" s="35"/>
    </row>
    <row r="364" spans="1:16" ht="12.75" customHeight="1" x14ac:dyDescent="0.2">
      <c r="A364" s="35"/>
      <c r="F364" s="88"/>
      <c r="G364" s="88"/>
      <c r="K364" s="89"/>
      <c r="L364" s="90"/>
      <c r="M364" s="76"/>
      <c r="N364" s="36"/>
      <c r="P364" s="35"/>
    </row>
    <row r="365" spans="1:16" ht="12.75" customHeight="1" x14ac:dyDescent="0.2">
      <c r="A365" s="35"/>
      <c r="F365" s="88"/>
      <c r="G365" s="88"/>
      <c r="K365" s="89"/>
      <c r="L365" s="90"/>
      <c r="M365" s="76"/>
      <c r="N365" s="36"/>
      <c r="P365" s="35"/>
    </row>
    <row r="366" spans="1:16" ht="12.75" customHeight="1" x14ac:dyDescent="0.2">
      <c r="A366" s="35"/>
      <c r="F366" s="88"/>
      <c r="G366" s="88"/>
      <c r="K366" s="89"/>
      <c r="L366" s="90"/>
      <c r="M366" s="76"/>
      <c r="N366" s="36"/>
      <c r="P366" s="35"/>
    </row>
    <row r="367" spans="1:16" ht="12.75" customHeight="1" x14ac:dyDescent="0.2">
      <c r="A367" s="35"/>
      <c r="F367" s="88"/>
      <c r="G367" s="88"/>
      <c r="K367" s="89"/>
      <c r="L367" s="90"/>
      <c r="M367" s="76"/>
      <c r="N367" s="36"/>
      <c r="P367" s="35"/>
    </row>
    <row r="368" spans="1:16" ht="12.75" customHeight="1" x14ac:dyDescent="0.2">
      <c r="A368" s="35"/>
      <c r="F368" s="88"/>
      <c r="G368" s="88"/>
      <c r="K368" s="89"/>
      <c r="L368" s="90"/>
      <c r="M368" s="76"/>
      <c r="N368" s="36"/>
      <c r="P368" s="35"/>
    </row>
    <row r="369" spans="1:16" ht="12.75" customHeight="1" x14ac:dyDescent="0.2">
      <c r="A369" s="35"/>
      <c r="F369" s="88"/>
      <c r="G369" s="88"/>
      <c r="K369" s="89"/>
      <c r="L369" s="90"/>
      <c r="M369" s="76"/>
      <c r="N369" s="36"/>
      <c r="P369" s="35"/>
    </row>
    <row r="370" spans="1:16" ht="12.75" customHeight="1" x14ac:dyDescent="0.2">
      <c r="A370" s="35"/>
      <c r="F370" s="88"/>
      <c r="G370" s="88"/>
      <c r="K370" s="89"/>
      <c r="L370" s="90"/>
      <c r="M370" s="76"/>
      <c r="N370" s="36"/>
      <c r="P370" s="35"/>
    </row>
    <row r="371" spans="1:16" ht="12.75" customHeight="1" x14ac:dyDescent="0.2">
      <c r="A371" s="35"/>
      <c r="F371" s="88"/>
      <c r="G371" s="88"/>
      <c r="K371" s="89"/>
      <c r="L371" s="90"/>
      <c r="M371" s="76"/>
      <c r="N371" s="36"/>
      <c r="P371" s="35"/>
    </row>
    <row r="372" spans="1:16" ht="12.75" customHeight="1" x14ac:dyDescent="0.2">
      <c r="A372" s="35"/>
      <c r="F372" s="88"/>
      <c r="G372" s="88"/>
      <c r="K372" s="89"/>
      <c r="L372" s="90"/>
      <c r="M372" s="76"/>
      <c r="N372" s="36"/>
      <c r="P372" s="35"/>
    </row>
    <row r="373" spans="1:16" ht="12.75" customHeight="1" x14ac:dyDescent="0.2">
      <c r="A373" s="35"/>
      <c r="F373" s="88"/>
      <c r="G373" s="88"/>
      <c r="K373" s="89"/>
      <c r="L373" s="90"/>
      <c r="M373" s="76"/>
      <c r="N373" s="36"/>
      <c r="P373" s="35"/>
    </row>
    <row r="374" spans="1:16" ht="12.75" customHeight="1" x14ac:dyDescent="0.2">
      <c r="A374" s="35"/>
      <c r="F374" s="88"/>
      <c r="G374" s="88"/>
      <c r="K374" s="89"/>
      <c r="L374" s="90"/>
      <c r="M374" s="76"/>
      <c r="N374" s="36"/>
      <c r="P374" s="35"/>
    </row>
    <row r="375" spans="1:16" ht="12.75" customHeight="1" x14ac:dyDescent="0.2">
      <c r="A375" s="35"/>
      <c r="F375" s="88"/>
      <c r="G375" s="88"/>
      <c r="K375" s="89"/>
      <c r="L375" s="90"/>
      <c r="M375" s="76"/>
      <c r="N375" s="36"/>
      <c r="P375" s="35"/>
    </row>
    <row r="376" spans="1:16" ht="12.75" customHeight="1" x14ac:dyDescent="0.2">
      <c r="A376" s="35"/>
      <c r="F376" s="88"/>
      <c r="G376" s="88"/>
      <c r="K376" s="89"/>
      <c r="L376" s="90"/>
      <c r="M376" s="76"/>
      <c r="N376" s="36"/>
      <c r="P376" s="35"/>
    </row>
    <row r="377" spans="1:16" ht="12.75" customHeight="1" x14ac:dyDescent="0.2">
      <c r="A377" s="35"/>
      <c r="F377" s="88"/>
      <c r="G377" s="88"/>
      <c r="K377" s="89"/>
      <c r="L377" s="90"/>
      <c r="M377" s="76"/>
      <c r="N377" s="36"/>
      <c r="P377" s="35"/>
    </row>
    <row r="378" spans="1:16" ht="12.75" customHeight="1" x14ac:dyDescent="0.2">
      <c r="A378" s="35"/>
      <c r="F378" s="88"/>
      <c r="G378" s="88"/>
      <c r="K378" s="89"/>
      <c r="L378" s="90"/>
      <c r="M378" s="76"/>
      <c r="N378" s="36"/>
      <c r="P378" s="35"/>
    </row>
    <row r="379" spans="1:16" ht="12.75" customHeight="1" x14ac:dyDescent="0.2">
      <c r="A379" s="35"/>
      <c r="F379" s="88"/>
      <c r="G379" s="88"/>
      <c r="K379" s="89"/>
      <c r="L379" s="90"/>
      <c r="M379" s="76"/>
      <c r="N379" s="36"/>
      <c r="P379" s="35"/>
    </row>
    <row r="380" spans="1:16" ht="12.75" customHeight="1" x14ac:dyDescent="0.2">
      <c r="A380" s="35"/>
      <c r="F380" s="88"/>
      <c r="G380" s="88"/>
      <c r="K380" s="89"/>
      <c r="L380" s="90"/>
      <c r="M380" s="76"/>
      <c r="N380" s="36"/>
      <c r="P380" s="35"/>
    </row>
    <row r="381" spans="1:16" ht="12.75" customHeight="1" x14ac:dyDescent="0.2">
      <c r="A381" s="35"/>
      <c r="F381" s="88"/>
      <c r="G381" s="88"/>
      <c r="K381" s="89"/>
      <c r="L381" s="90"/>
      <c r="M381" s="76"/>
      <c r="N381" s="36"/>
      <c r="P381" s="35"/>
    </row>
    <row r="382" spans="1:16" ht="12.75" customHeight="1" x14ac:dyDescent="0.2">
      <c r="A382" s="35"/>
      <c r="F382" s="88"/>
      <c r="G382" s="88"/>
      <c r="K382" s="89"/>
      <c r="L382" s="90"/>
      <c r="M382" s="76"/>
      <c r="N382" s="36"/>
      <c r="P382" s="35"/>
    </row>
    <row r="383" spans="1:16" ht="12.75" customHeight="1" x14ac:dyDescent="0.2">
      <c r="A383" s="35"/>
      <c r="F383" s="88"/>
      <c r="G383" s="88"/>
      <c r="K383" s="89"/>
      <c r="L383" s="90"/>
      <c r="M383" s="76"/>
      <c r="N383" s="36"/>
      <c r="P383" s="35"/>
    </row>
    <row r="384" spans="1:16" ht="12.75" customHeight="1" x14ac:dyDescent="0.2">
      <c r="A384" s="35"/>
      <c r="F384" s="88"/>
      <c r="G384" s="88"/>
      <c r="K384" s="89"/>
      <c r="L384" s="90"/>
      <c r="M384" s="76"/>
      <c r="N384" s="36"/>
      <c r="P384" s="35"/>
    </row>
    <row r="385" spans="1:16" ht="12.75" customHeight="1" x14ac:dyDescent="0.2">
      <c r="A385" s="35"/>
      <c r="F385" s="88"/>
      <c r="G385" s="88"/>
      <c r="K385" s="89"/>
      <c r="L385" s="90"/>
      <c r="M385" s="76"/>
      <c r="N385" s="36"/>
      <c r="P385" s="35"/>
    </row>
    <row r="386" spans="1:16" ht="12.75" customHeight="1" x14ac:dyDescent="0.2">
      <c r="A386" s="35"/>
      <c r="F386" s="88"/>
      <c r="G386" s="88"/>
      <c r="K386" s="89"/>
      <c r="L386" s="90"/>
      <c r="M386" s="76"/>
      <c r="N386" s="36"/>
      <c r="P386" s="35"/>
    </row>
    <row r="387" spans="1:16" ht="12.75" customHeight="1" x14ac:dyDescent="0.2">
      <c r="A387" s="35"/>
      <c r="F387" s="88"/>
      <c r="G387" s="88"/>
      <c r="K387" s="89"/>
      <c r="L387" s="90"/>
      <c r="M387" s="76"/>
      <c r="N387" s="36"/>
      <c r="P387" s="35"/>
    </row>
    <row r="388" spans="1:16" ht="12.75" customHeight="1" x14ac:dyDescent="0.2">
      <c r="A388" s="35"/>
      <c r="F388" s="88"/>
      <c r="G388" s="88"/>
      <c r="K388" s="89"/>
      <c r="L388" s="90"/>
      <c r="M388" s="76"/>
      <c r="N388" s="36"/>
      <c r="P388" s="35"/>
    </row>
    <row r="389" spans="1:16" ht="12.75" customHeight="1" x14ac:dyDescent="0.2">
      <c r="A389" s="35"/>
      <c r="F389" s="88"/>
      <c r="G389" s="88"/>
      <c r="K389" s="89"/>
      <c r="L389" s="90"/>
      <c r="M389" s="76"/>
      <c r="N389" s="36"/>
      <c r="P389" s="35"/>
    </row>
    <row r="390" spans="1:16" ht="12.75" customHeight="1" x14ac:dyDescent="0.2">
      <c r="A390" s="35"/>
      <c r="F390" s="88"/>
      <c r="G390" s="88"/>
      <c r="K390" s="89"/>
      <c r="L390" s="90"/>
      <c r="M390" s="76"/>
      <c r="N390" s="36"/>
      <c r="P390" s="35"/>
    </row>
    <row r="391" spans="1:16" ht="12.75" customHeight="1" x14ac:dyDescent="0.2">
      <c r="A391" s="35"/>
      <c r="F391" s="88"/>
      <c r="G391" s="88"/>
      <c r="K391" s="89"/>
      <c r="L391" s="90"/>
      <c r="M391" s="76"/>
      <c r="N391" s="36"/>
      <c r="P391" s="35"/>
    </row>
    <row r="392" spans="1:16" ht="12.75" customHeight="1" x14ac:dyDescent="0.2">
      <c r="A392" s="35"/>
      <c r="F392" s="88"/>
      <c r="G392" s="88"/>
      <c r="K392" s="89"/>
      <c r="L392" s="90"/>
      <c r="M392" s="76"/>
      <c r="N392" s="36"/>
      <c r="P392" s="35"/>
    </row>
    <row r="393" spans="1:16" ht="12.75" customHeight="1" x14ac:dyDescent="0.2">
      <c r="A393" s="35"/>
      <c r="F393" s="88"/>
      <c r="G393" s="88"/>
      <c r="K393" s="89"/>
      <c r="L393" s="90"/>
      <c r="M393" s="76"/>
      <c r="N393" s="36"/>
      <c r="P393" s="35"/>
    </row>
    <row r="394" spans="1:16" ht="12.75" customHeight="1" x14ac:dyDescent="0.2">
      <c r="A394" s="35"/>
      <c r="F394" s="88"/>
      <c r="G394" s="88"/>
      <c r="K394" s="89"/>
      <c r="L394" s="90"/>
      <c r="M394" s="76"/>
      <c r="N394" s="36"/>
      <c r="P394" s="35"/>
    </row>
    <row r="395" spans="1:16" ht="12.75" customHeight="1" x14ac:dyDescent="0.2">
      <c r="A395" s="35"/>
      <c r="F395" s="88"/>
      <c r="G395" s="88"/>
      <c r="K395" s="89"/>
      <c r="L395" s="90"/>
      <c r="M395" s="76"/>
      <c r="N395" s="36"/>
      <c r="P395" s="35"/>
    </row>
    <row r="396" spans="1:16" ht="12.75" customHeight="1" x14ac:dyDescent="0.2">
      <c r="A396" s="35"/>
      <c r="F396" s="88"/>
      <c r="G396" s="88"/>
      <c r="K396" s="89"/>
      <c r="L396" s="90"/>
      <c r="M396" s="76"/>
      <c r="N396" s="36"/>
      <c r="P396" s="35"/>
    </row>
    <row r="397" spans="1:16" ht="12.75" customHeight="1" x14ac:dyDescent="0.2">
      <c r="A397" s="35"/>
      <c r="F397" s="88"/>
      <c r="G397" s="88"/>
      <c r="K397" s="89"/>
      <c r="L397" s="90"/>
      <c r="M397" s="76"/>
      <c r="N397" s="36"/>
      <c r="P397" s="35"/>
    </row>
    <row r="398" spans="1:16" ht="12.75" customHeight="1" x14ac:dyDescent="0.2">
      <c r="A398" s="35"/>
      <c r="F398" s="88"/>
      <c r="G398" s="88"/>
      <c r="K398" s="89"/>
      <c r="L398" s="90"/>
      <c r="M398" s="76"/>
      <c r="N398" s="36"/>
      <c r="P398" s="35"/>
    </row>
    <row r="399" spans="1:16" ht="12.75" customHeight="1" x14ac:dyDescent="0.2">
      <c r="A399" s="35"/>
      <c r="F399" s="88"/>
      <c r="G399" s="88"/>
      <c r="K399" s="89"/>
      <c r="L399" s="90"/>
      <c r="M399" s="76"/>
      <c r="N399" s="36"/>
      <c r="P399" s="35"/>
    </row>
    <row r="400" spans="1:16" ht="12.75" customHeight="1" x14ac:dyDescent="0.2">
      <c r="A400" s="35"/>
      <c r="F400" s="88"/>
      <c r="G400" s="88"/>
      <c r="K400" s="89"/>
      <c r="L400" s="90"/>
      <c r="M400" s="76"/>
      <c r="N400" s="36"/>
      <c r="P400" s="35"/>
    </row>
    <row r="401" spans="1:16" ht="12.75" customHeight="1" x14ac:dyDescent="0.2">
      <c r="A401" s="35"/>
      <c r="F401" s="88"/>
      <c r="G401" s="88"/>
      <c r="K401" s="89"/>
      <c r="L401" s="90"/>
      <c r="M401" s="76"/>
      <c r="N401" s="36"/>
      <c r="P401" s="35"/>
    </row>
    <row r="402" spans="1:16" ht="12.75" customHeight="1" x14ac:dyDescent="0.2">
      <c r="A402" s="35"/>
      <c r="F402" s="88"/>
      <c r="G402" s="88"/>
      <c r="K402" s="89"/>
      <c r="L402" s="90"/>
      <c r="M402" s="76"/>
      <c r="N402" s="36"/>
      <c r="P402" s="35"/>
    </row>
    <row r="403" spans="1:16" ht="12.75" customHeight="1" x14ac:dyDescent="0.2">
      <c r="A403" s="35"/>
      <c r="F403" s="88"/>
      <c r="G403" s="88"/>
      <c r="K403" s="89"/>
      <c r="L403" s="90"/>
      <c r="M403" s="76"/>
      <c r="N403" s="36"/>
      <c r="P403" s="35"/>
    </row>
    <row r="404" spans="1:16" ht="12.75" customHeight="1" x14ac:dyDescent="0.2">
      <c r="A404" s="35"/>
      <c r="F404" s="88"/>
      <c r="G404" s="88"/>
      <c r="K404" s="89"/>
      <c r="L404" s="90"/>
      <c r="M404" s="76"/>
      <c r="N404" s="36"/>
      <c r="P404" s="35"/>
    </row>
    <row r="405" spans="1:16" ht="12.75" customHeight="1" x14ac:dyDescent="0.2">
      <c r="A405" s="35"/>
      <c r="F405" s="88"/>
      <c r="G405" s="88"/>
      <c r="K405" s="89"/>
      <c r="L405" s="90"/>
      <c r="M405" s="76"/>
      <c r="N405" s="36"/>
      <c r="P405" s="35"/>
    </row>
    <row r="406" spans="1:16" ht="12.75" customHeight="1" x14ac:dyDescent="0.2">
      <c r="A406" s="35"/>
      <c r="F406" s="88"/>
      <c r="G406" s="88"/>
      <c r="K406" s="89"/>
      <c r="L406" s="90"/>
      <c r="M406" s="76"/>
      <c r="N406" s="36"/>
      <c r="P406" s="35"/>
    </row>
    <row r="407" spans="1:16" ht="12.75" customHeight="1" x14ac:dyDescent="0.2">
      <c r="A407" s="35"/>
      <c r="F407" s="88"/>
      <c r="G407" s="88"/>
      <c r="K407" s="89"/>
      <c r="L407" s="90"/>
      <c r="M407" s="76"/>
      <c r="N407" s="36"/>
      <c r="P407" s="35"/>
    </row>
    <row r="408" spans="1:16" ht="12.75" customHeight="1" x14ac:dyDescent="0.2">
      <c r="A408" s="35"/>
      <c r="F408" s="88"/>
      <c r="G408" s="88"/>
      <c r="K408" s="89"/>
      <c r="L408" s="90"/>
      <c r="M408" s="76"/>
      <c r="N408" s="36"/>
      <c r="P408" s="35"/>
    </row>
    <row r="409" spans="1:16" ht="12.75" customHeight="1" x14ac:dyDescent="0.2">
      <c r="A409" s="35"/>
      <c r="F409" s="88"/>
      <c r="G409" s="88"/>
      <c r="K409" s="89"/>
      <c r="L409" s="90"/>
      <c r="M409" s="76"/>
      <c r="N409" s="36"/>
      <c r="P409" s="35"/>
    </row>
    <row r="410" spans="1:16" ht="12.75" customHeight="1" x14ac:dyDescent="0.2">
      <c r="A410" s="35"/>
      <c r="F410" s="88"/>
      <c r="G410" s="88"/>
      <c r="K410" s="89"/>
      <c r="L410" s="90"/>
      <c r="M410" s="76"/>
      <c r="N410" s="36"/>
      <c r="P410" s="35"/>
    </row>
    <row r="411" spans="1:16" ht="12.75" customHeight="1" x14ac:dyDescent="0.2">
      <c r="A411" s="35"/>
      <c r="F411" s="88"/>
      <c r="G411" s="88"/>
      <c r="K411" s="89"/>
      <c r="L411" s="90"/>
      <c r="M411" s="76"/>
      <c r="N411" s="36"/>
      <c r="P411" s="35"/>
    </row>
    <row r="412" spans="1:16" ht="12.75" customHeight="1" x14ac:dyDescent="0.2">
      <c r="A412" s="35"/>
      <c r="F412" s="88"/>
      <c r="G412" s="88"/>
      <c r="K412" s="89"/>
      <c r="L412" s="90"/>
      <c r="M412" s="76"/>
      <c r="N412" s="36"/>
      <c r="P412" s="35"/>
    </row>
    <row r="413" spans="1:16" ht="12.75" customHeight="1" x14ac:dyDescent="0.2">
      <c r="A413" s="35"/>
      <c r="F413" s="88"/>
      <c r="G413" s="88"/>
      <c r="K413" s="89"/>
      <c r="L413" s="90"/>
      <c r="M413" s="76"/>
      <c r="N413" s="36"/>
      <c r="P413" s="35"/>
    </row>
    <row r="414" spans="1:16" ht="12.75" customHeight="1" x14ac:dyDescent="0.2">
      <c r="A414" s="35"/>
      <c r="F414" s="88"/>
      <c r="G414" s="88"/>
      <c r="K414" s="89"/>
      <c r="L414" s="90"/>
      <c r="M414" s="76"/>
      <c r="N414" s="36"/>
      <c r="P414" s="35"/>
    </row>
    <row r="415" spans="1:16" ht="12.75" customHeight="1" x14ac:dyDescent="0.2">
      <c r="A415" s="35"/>
      <c r="F415" s="88"/>
      <c r="G415" s="88"/>
      <c r="K415" s="89"/>
      <c r="L415" s="90"/>
      <c r="M415" s="76"/>
      <c r="N415" s="36"/>
      <c r="P415" s="35"/>
    </row>
    <row r="416" spans="1:16" ht="12.75" customHeight="1" x14ac:dyDescent="0.2">
      <c r="A416" s="35"/>
      <c r="F416" s="88"/>
      <c r="G416" s="88"/>
      <c r="K416" s="89"/>
      <c r="L416" s="90"/>
      <c r="M416" s="76"/>
      <c r="N416" s="36"/>
      <c r="P416" s="35"/>
    </row>
    <row r="417" spans="1:16" ht="12.75" customHeight="1" x14ac:dyDescent="0.2">
      <c r="A417" s="35"/>
      <c r="F417" s="88"/>
      <c r="G417" s="88"/>
      <c r="K417" s="89"/>
      <c r="L417" s="90"/>
      <c r="M417" s="76"/>
      <c r="N417" s="36"/>
      <c r="P417" s="35"/>
    </row>
    <row r="418" spans="1:16" ht="12.75" customHeight="1" x14ac:dyDescent="0.2">
      <c r="A418" s="35"/>
      <c r="F418" s="88"/>
      <c r="G418" s="88"/>
      <c r="K418" s="89"/>
      <c r="L418" s="90"/>
      <c r="M418" s="76"/>
      <c r="N418" s="36"/>
      <c r="P418" s="35"/>
    </row>
    <row r="419" spans="1:16" ht="12.75" customHeight="1" x14ac:dyDescent="0.2">
      <c r="A419" s="35"/>
      <c r="F419" s="88"/>
      <c r="G419" s="88"/>
      <c r="K419" s="89"/>
      <c r="L419" s="90"/>
      <c r="M419" s="76"/>
      <c r="N419" s="36"/>
      <c r="P419" s="35"/>
    </row>
    <row r="420" spans="1:16" ht="12.75" customHeight="1" x14ac:dyDescent="0.2">
      <c r="A420" s="35"/>
      <c r="F420" s="88"/>
      <c r="G420" s="88"/>
      <c r="K420" s="89"/>
      <c r="L420" s="90"/>
      <c r="M420" s="76"/>
      <c r="N420" s="36"/>
      <c r="P420" s="35"/>
    </row>
    <row r="421" spans="1:16" ht="12.75" customHeight="1" x14ac:dyDescent="0.2">
      <c r="A421" s="35"/>
      <c r="F421" s="88"/>
      <c r="G421" s="88"/>
      <c r="K421" s="89"/>
      <c r="L421" s="90"/>
      <c r="M421" s="76"/>
      <c r="N421" s="36"/>
      <c r="P421" s="35"/>
    </row>
    <row r="422" spans="1:16" ht="12.75" customHeight="1" x14ac:dyDescent="0.2">
      <c r="A422" s="35"/>
      <c r="F422" s="88"/>
      <c r="G422" s="88"/>
      <c r="K422" s="89"/>
      <c r="L422" s="90"/>
      <c r="M422" s="76"/>
      <c r="N422" s="36"/>
      <c r="P422" s="35"/>
    </row>
    <row r="423" spans="1:16" ht="12.75" customHeight="1" x14ac:dyDescent="0.2">
      <c r="A423" s="35"/>
      <c r="F423" s="88"/>
      <c r="G423" s="88"/>
      <c r="K423" s="89"/>
      <c r="L423" s="90"/>
      <c r="M423" s="76"/>
      <c r="N423" s="36"/>
      <c r="P423" s="35"/>
    </row>
    <row r="424" spans="1:16" ht="12.75" customHeight="1" x14ac:dyDescent="0.2">
      <c r="A424" s="35"/>
      <c r="F424" s="88"/>
      <c r="G424" s="88"/>
      <c r="K424" s="89"/>
      <c r="L424" s="90"/>
      <c r="M424" s="76"/>
      <c r="N424" s="36"/>
      <c r="P424" s="35"/>
    </row>
    <row r="425" spans="1:16" ht="12.75" customHeight="1" x14ac:dyDescent="0.2">
      <c r="A425" s="35"/>
      <c r="F425" s="88"/>
      <c r="G425" s="88"/>
      <c r="K425" s="89"/>
      <c r="L425" s="90"/>
      <c r="M425" s="76"/>
      <c r="N425" s="36"/>
      <c r="P425" s="35"/>
    </row>
    <row r="426" spans="1:16" ht="12.75" customHeight="1" x14ac:dyDescent="0.2">
      <c r="A426" s="35"/>
      <c r="F426" s="88"/>
      <c r="G426" s="88"/>
      <c r="K426" s="89"/>
      <c r="L426" s="90"/>
      <c r="M426" s="76"/>
      <c r="N426" s="36"/>
      <c r="P426" s="35"/>
    </row>
    <row r="427" spans="1:16" ht="12.75" customHeight="1" x14ac:dyDescent="0.2">
      <c r="A427" s="35"/>
      <c r="F427" s="88"/>
      <c r="G427" s="88"/>
      <c r="K427" s="89"/>
      <c r="L427" s="90"/>
      <c r="M427" s="76"/>
      <c r="N427" s="36"/>
      <c r="P427" s="35"/>
    </row>
    <row r="428" spans="1:16" ht="12.75" customHeight="1" x14ac:dyDescent="0.2">
      <c r="A428" s="35"/>
      <c r="F428" s="88"/>
      <c r="G428" s="88"/>
      <c r="K428" s="89"/>
      <c r="L428" s="90"/>
      <c r="M428" s="76"/>
      <c r="N428" s="36"/>
      <c r="P428" s="35"/>
    </row>
    <row r="429" spans="1:16" ht="12.75" customHeight="1" x14ac:dyDescent="0.2">
      <c r="A429" s="35"/>
      <c r="F429" s="88"/>
      <c r="G429" s="88"/>
      <c r="K429" s="89"/>
      <c r="L429" s="90"/>
      <c r="M429" s="76"/>
      <c r="N429" s="36"/>
      <c r="P429" s="35"/>
    </row>
    <row r="430" spans="1:16" ht="12.75" customHeight="1" x14ac:dyDescent="0.2">
      <c r="A430" s="35"/>
      <c r="F430" s="88"/>
      <c r="G430" s="88"/>
      <c r="K430" s="89"/>
      <c r="L430" s="90"/>
      <c r="M430" s="76"/>
      <c r="N430" s="36"/>
      <c r="P430" s="35"/>
    </row>
    <row r="431" spans="1:16" ht="12.75" customHeight="1" x14ac:dyDescent="0.2">
      <c r="A431" s="35"/>
      <c r="F431" s="88"/>
      <c r="G431" s="88"/>
      <c r="K431" s="89"/>
      <c r="L431" s="90"/>
      <c r="M431" s="76"/>
      <c r="N431" s="36"/>
      <c r="P431" s="35"/>
    </row>
    <row r="432" spans="1:16" ht="12.75" customHeight="1" x14ac:dyDescent="0.2">
      <c r="A432" s="35"/>
      <c r="F432" s="88"/>
      <c r="G432" s="88"/>
      <c r="K432" s="89"/>
      <c r="L432" s="90"/>
      <c r="M432" s="76"/>
      <c r="N432" s="36"/>
      <c r="P432" s="35"/>
    </row>
    <row r="433" spans="1:16" ht="12.75" customHeight="1" x14ac:dyDescent="0.2">
      <c r="A433" s="35"/>
      <c r="F433" s="88"/>
      <c r="G433" s="88"/>
      <c r="K433" s="89"/>
      <c r="L433" s="90"/>
      <c r="M433" s="76"/>
      <c r="N433" s="36"/>
      <c r="P433" s="35"/>
    </row>
    <row r="434" spans="1:16" ht="12.75" customHeight="1" x14ac:dyDescent="0.2">
      <c r="A434" s="35"/>
      <c r="F434" s="88"/>
      <c r="G434" s="88"/>
      <c r="K434" s="89"/>
      <c r="L434" s="90"/>
      <c r="M434" s="76"/>
      <c r="N434" s="36"/>
      <c r="P434" s="35"/>
    </row>
    <row r="435" spans="1:16" ht="12.75" customHeight="1" x14ac:dyDescent="0.2">
      <c r="A435" s="35"/>
      <c r="F435" s="88"/>
      <c r="G435" s="88"/>
      <c r="K435" s="89"/>
      <c r="L435" s="90"/>
      <c r="M435" s="76"/>
      <c r="N435" s="36"/>
      <c r="P435" s="35"/>
    </row>
    <row r="436" spans="1:16" ht="12.75" customHeight="1" x14ac:dyDescent="0.2">
      <c r="A436" s="35"/>
      <c r="F436" s="88"/>
      <c r="G436" s="88"/>
      <c r="K436" s="89"/>
      <c r="L436" s="90"/>
      <c r="M436" s="76"/>
      <c r="N436" s="36"/>
      <c r="P436" s="35"/>
    </row>
    <row r="437" spans="1:16" ht="12.75" customHeight="1" x14ac:dyDescent="0.2">
      <c r="A437" s="35"/>
      <c r="F437" s="88"/>
      <c r="G437" s="88"/>
      <c r="K437" s="89"/>
      <c r="L437" s="90"/>
      <c r="M437" s="76"/>
      <c r="N437" s="36"/>
      <c r="P437" s="35"/>
    </row>
    <row r="438" spans="1:16" ht="12.75" customHeight="1" x14ac:dyDescent="0.2">
      <c r="A438" s="35"/>
      <c r="F438" s="88"/>
      <c r="G438" s="88"/>
      <c r="K438" s="89"/>
      <c r="L438" s="90"/>
      <c r="M438" s="76"/>
      <c r="N438" s="36"/>
      <c r="P438" s="35"/>
    </row>
    <row r="439" spans="1:16" ht="12.75" customHeight="1" x14ac:dyDescent="0.2">
      <c r="A439" s="35"/>
      <c r="F439" s="88"/>
      <c r="G439" s="88"/>
      <c r="K439" s="89"/>
      <c r="L439" s="90"/>
      <c r="M439" s="76"/>
      <c r="N439" s="36"/>
      <c r="P439" s="35"/>
    </row>
    <row r="440" spans="1:16" ht="12.75" customHeight="1" x14ac:dyDescent="0.2">
      <c r="A440" s="35"/>
      <c r="F440" s="88"/>
      <c r="G440" s="88"/>
      <c r="K440" s="89"/>
      <c r="L440" s="90"/>
      <c r="M440" s="76"/>
      <c r="N440" s="36"/>
      <c r="P440" s="35"/>
    </row>
    <row r="441" spans="1:16" ht="12.75" customHeight="1" x14ac:dyDescent="0.2">
      <c r="A441" s="35"/>
      <c r="F441" s="88"/>
      <c r="G441" s="88"/>
      <c r="K441" s="89"/>
      <c r="L441" s="90"/>
      <c r="M441" s="76"/>
      <c r="N441" s="36"/>
      <c r="P441" s="35"/>
    </row>
    <row r="442" spans="1:16" ht="12.75" customHeight="1" x14ac:dyDescent="0.2">
      <c r="A442" s="35"/>
      <c r="F442" s="88"/>
      <c r="G442" s="88"/>
      <c r="K442" s="89"/>
      <c r="L442" s="90"/>
      <c r="M442" s="76"/>
      <c r="N442" s="36"/>
      <c r="P442" s="35"/>
    </row>
    <row r="443" spans="1:16" ht="12.75" customHeight="1" x14ac:dyDescent="0.2">
      <c r="A443" s="35"/>
      <c r="F443" s="88"/>
      <c r="G443" s="88"/>
      <c r="K443" s="89"/>
      <c r="L443" s="90"/>
      <c r="M443" s="76"/>
      <c r="N443" s="36"/>
      <c r="P443" s="35"/>
    </row>
    <row r="444" spans="1:16" ht="12.75" customHeight="1" x14ac:dyDescent="0.2">
      <c r="A444" s="35"/>
      <c r="F444" s="88"/>
      <c r="G444" s="88"/>
      <c r="K444" s="89"/>
      <c r="L444" s="90"/>
      <c r="M444" s="76"/>
      <c r="N444" s="36"/>
      <c r="P444" s="35"/>
    </row>
    <row r="445" spans="1:16" ht="12.75" customHeight="1" x14ac:dyDescent="0.2">
      <c r="A445" s="35"/>
      <c r="F445" s="88"/>
      <c r="G445" s="88"/>
      <c r="K445" s="89"/>
      <c r="L445" s="90"/>
      <c r="M445" s="76"/>
      <c r="N445" s="36"/>
      <c r="P445" s="35"/>
    </row>
    <row r="446" spans="1:16" ht="12.75" customHeight="1" x14ac:dyDescent="0.2">
      <c r="A446" s="35"/>
      <c r="F446" s="88"/>
      <c r="G446" s="88"/>
      <c r="K446" s="89"/>
      <c r="L446" s="90"/>
      <c r="M446" s="76"/>
      <c r="N446" s="36"/>
      <c r="P446" s="35"/>
    </row>
    <row r="447" spans="1:16" ht="12.75" customHeight="1" x14ac:dyDescent="0.2">
      <c r="A447" s="35"/>
      <c r="F447" s="88"/>
      <c r="G447" s="88"/>
      <c r="K447" s="89"/>
      <c r="L447" s="90"/>
      <c r="M447" s="76"/>
      <c r="N447" s="36"/>
      <c r="P447" s="35"/>
    </row>
    <row r="448" spans="1:16" ht="12.75" customHeight="1" x14ac:dyDescent="0.2">
      <c r="A448" s="35"/>
      <c r="F448" s="88"/>
      <c r="G448" s="88"/>
      <c r="K448" s="89"/>
      <c r="L448" s="90"/>
      <c r="M448" s="76"/>
      <c r="N448" s="36"/>
      <c r="P448" s="35"/>
    </row>
    <row r="449" spans="1:16" ht="12.75" customHeight="1" x14ac:dyDescent="0.2">
      <c r="A449" s="35"/>
      <c r="F449" s="88"/>
      <c r="G449" s="88"/>
      <c r="K449" s="89"/>
      <c r="L449" s="90"/>
      <c r="M449" s="76"/>
      <c r="N449" s="36"/>
      <c r="P449" s="35"/>
    </row>
    <row r="450" spans="1:16" ht="12.75" customHeight="1" x14ac:dyDescent="0.2">
      <c r="A450" s="35"/>
      <c r="F450" s="88"/>
      <c r="G450" s="88"/>
      <c r="K450" s="89"/>
      <c r="L450" s="90"/>
      <c r="M450" s="76"/>
      <c r="N450" s="36"/>
      <c r="P450" s="35"/>
    </row>
    <row r="451" spans="1:16" ht="12.75" customHeight="1" x14ac:dyDescent="0.2">
      <c r="A451" s="35"/>
      <c r="F451" s="88"/>
      <c r="G451" s="88"/>
      <c r="K451" s="89"/>
      <c r="L451" s="90"/>
      <c r="M451" s="76"/>
      <c r="N451" s="36"/>
      <c r="P451" s="35"/>
    </row>
    <row r="452" spans="1:16" ht="12.75" customHeight="1" x14ac:dyDescent="0.2">
      <c r="A452" s="35"/>
      <c r="F452" s="88"/>
      <c r="G452" s="88"/>
      <c r="K452" s="89"/>
      <c r="L452" s="90"/>
      <c r="M452" s="76"/>
      <c r="N452" s="36"/>
      <c r="P452" s="35"/>
    </row>
    <row r="453" spans="1:16" ht="12.75" customHeight="1" x14ac:dyDescent="0.2">
      <c r="A453" s="35"/>
      <c r="F453" s="88"/>
      <c r="G453" s="88"/>
      <c r="K453" s="89"/>
      <c r="L453" s="90"/>
      <c r="M453" s="76"/>
      <c r="N453" s="36"/>
      <c r="P453" s="35"/>
    </row>
    <row r="454" spans="1:16" ht="12.75" customHeight="1" x14ac:dyDescent="0.2">
      <c r="A454" s="35"/>
      <c r="F454" s="88"/>
      <c r="G454" s="88"/>
      <c r="K454" s="89"/>
      <c r="L454" s="90"/>
      <c r="M454" s="76"/>
      <c r="N454" s="36"/>
      <c r="P454" s="35"/>
    </row>
    <row r="455" spans="1:16" ht="12.75" customHeight="1" x14ac:dyDescent="0.2">
      <c r="A455" s="35"/>
      <c r="F455" s="88"/>
      <c r="G455" s="88"/>
      <c r="K455" s="89"/>
      <c r="L455" s="90"/>
      <c r="M455" s="76"/>
      <c r="N455" s="36"/>
      <c r="P455" s="35"/>
    </row>
    <row r="456" spans="1:16" ht="12.75" customHeight="1" x14ac:dyDescent="0.2">
      <c r="A456" s="35"/>
      <c r="F456" s="88"/>
      <c r="G456" s="88"/>
      <c r="K456" s="89"/>
      <c r="L456" s="90"/>
      <c r="M456" s="76"/>
      <c r="N456" s="36"/>
      <c r="P456" s="35"/>
    </row>
    <row r="457" spans="1:16" ht="12.75" customHeight="1" x14ac:dyDescent="0.2">
      <c r="A457" s="35"/>
      <c r="F457" s="88"/>
      <c r="G457" s="88"/>
      <c r="K457" s="89"/>
      <c r="L457" s="90"/>
      <c r="M457" s="76"/>
      <c r="N457" s="36"/>
      <c r="P457" s="35"/>
    </row>
    <row r="458" spans="1:16" ht="12.75" customHeight="1" x14ac:dyDescent="0.2">
      <c r="A458" s="35"/>
      <c r="F458" s="88"/>
      <c r="G458" s="88"/>
      <c r="K458" s="89"/>
      <c r="L458" s="90"/>
      <c r="M458" s="76"/>
      <c r="N458" s="36"/>
      <c r="P458" s="35"/>
    </row>
    <row r="459" spans="1:16" ht="12.75" customHeight="1" x14ac:dyDescent="0.2">
      <c r="A459" s="35"/>
      <c r="F459" s="88"/>
      <c r="G459" s="88"/>
      <c r="K459" s="89"/>
      <c r="L459" s="90"/>
      <c r="M459" s="76"/>
      <c r="N459" s="36"/>
      <c r="P459" s="35"/>
    </row>
    <row r="460" spans="1:16" ht="12.75" customHeight="1" x14ac:dyDescent="0.2">
      <c r="A460" s="35"/>
      <c r="F460" s="88"/>
      <c r="G460" s="88"/>
      <c r="K460" s="89"/>
      <c r="L460" s="90"/>
      <c r="M460" s="76"/>
      <c r="N460" s="36"/>
      <c r="P460" s="35"/>
    </row>
    <row r="461" spans="1:16" ht="12.75" customHeight="1" x14ac:dyDescent="0.2">
      <c r="A461" s="35"/>
      <c r="F461" s="88"/>
      <c r="G461" s="88"/>
      <c r="K461" s="89"/>
      <c r="L461" s="90"/>
      <c r="M461" s="76"/>
      <c r="N461" s="36"/>
      <c r="P461" s="35"/>
    </row>
    <row r="462" spans="1:16" ht="12.75" customHeight="1" x14ac:dyDescent="0.2">
      <c r="A462" s="35"/>
      <c r="F462" s="88"/>
      <c r="G462" s="88"/>
      <c r="K462" s="89"/>
      <c r="L462" s="90"/>
      <c r="M462" s="76"/>
      <c r="N462" s="36"/>
      <c r="P462" s="35"/>
    </row>
    <row r="463" spans="1:16" ht="12.75" customHeight="1" x14ac:dyDescent="0.2">
      <c r="A463" s="35"/>
      <c r="F463" s="88"/>
      <c r="G463" s="88"/>
      <c r="K463" s="89"/>
      <c r="L463" s="90"/>
      <c r="M463" s="76"/>
      <c r="N463" s="36"/>
      <c r="P463" s="35"/>
    </row>
    <row r="464" spans="1:16" ht="12.75" customHeight="1" x14ac:dyDescent="0.2">
      <c r="A464" s="35"/>
      <c r="F464" s="88"/>
      <c r="G464" s="88"/>
      <c r="K464" s="89"/>
      <c r="L464" s="90"/>
      <c r="M464" s="76"/>
      <c r="N464" s="36"/>
      <c r="P464" s="35"/>
    </row>
    <row r="465" spans="1:16" ht="12.75" customHeight="1" x14ac:dyDescent="0.2">
      <c r="A465" s="35"/>
      <c r="F465" s="88"/>
      <c r="G465" s="88"/>
      <c r="K465" s="89"/>
      <c r="L465" s="90"/>
      <c r="M465" s="76"/>
      <c r="N465" s="36"/>
      <c r="P465" s="35"/>
    </row>
    <row r="466" spans="1:16" ht="12.75" customHeight="1" x14ac:dyDescent="0.2">
      <c r="A466" s="35"/>
      <c r="F466" s="88"/>
      <c r="G466" s="88"/>
      <c r="K466" s="89"/>
      <c r="L466" s="90"/>
      <c r="M466" s="76"/>
      <c r="N466" s="36"/>
      <c r="P466" s="35"/>
    </row>
    <row r="467" spans="1:16" ht="12.75" customHeight="1" x14ac:dyDescent="0.2">
      <c r="A467" s="35"/>
      <c r="F467" s="88"/>
      <c r="G467" s="88"/>
      <c r="K467" s="89"/>
      <c r="L467" s="90"/>
      <c r="M467" s="76"/>
      <c r="N467" s="36"/>
      <c r="P467" s="35"/>
    </row>
    <row r="468" spans="1:16" ht="12.75" customHeight="1" x14ac:dyDescent="0.2">
      <c r="A468" s="35"/>
      <c r="F468" s="88"/>
      <c r="G468" s="88"/>
      <c r="K468" s="89"/>
      <c r="L468" s="90"/>
      <c r="M468" s="76"/>
      <c r="N468" s="36"/>
      <c r="P468" s="35"/>
    </row>
    <row r="469" spans="1:16" ht="12.75" customHeight="1" x14ac:dyDescent="0.2">
      <c r="A469" s="35"/>
      <c r="F469" s="88"/>
      <c r="G469" s="88"/>
      <c r="K469" s="89"/>
      <c r="L469" s="90"/>
      <c r="M469" s="76"/>
      <c r="N469" s="36"/>
      <c r="P469" s="35"/>
    </row>
    <row r="470" spans="1:16" ht="12.75" customHeight="1" x14ac:dyDescent="0.2">
      <c r="A470" s="35"/>
      <c r="F470" s="88"/>
      <c r="G470" s="88"/>
      <c r="K470" s="89"/>
      <c r="L470" s="90"/>
      <c r="M470" s="76"/>
      <c r="N470" s="36"/>
      <c r="P470" s="35"/>
    </row>
    <row r="471" spans="1:16" ht="12.75" customHeight="1" x14ac:dyDescent="0.2">
      <c r="A471" s="35"/>
      <c r="F471" s="88"/>
      <c r="G471" s="88"/>
      <c r="K471" s="89"/>
      <c r="L471" s="90"/>
      <c r="M471" s="76"/>
      <c r="N471" s="36"/>
      <c r="P471" s="35"/>
    </row>
    <row r="472" spans="1:16" ht="12.75" customHeight="1" x14ac:dyDescent="0.2">
      <c r="A472" s="35"/>
      <c r="F472" s="88"/>
      <c r="G472" s="88"/>
      <c r="K472" s="89"/>
      <c r="L472" s="90"/>
      <c r="M472" s="76"/>
      <c r="N472" s="36"/>
      <c r="P472" s="35"/>
    </row>
    <row r="473" spans="1:16" ht="12.75" customHeight="1" x14ac:dyDescent="0.2">
      <c r="A473" s="35"/>
      <c r="F473" s="88"/>
      <c r="G473" s="88"/>
      <c r="K473" s="89"/>
      <c r="L473" s="90"/>
      <c r="M473" s="76"/>
      <c r="N473" s="36"/>
      <c r="P473" s="35"/>
    </row>
    <row r="474" spans="1:16" ht="12.75" customHeight="1" x14ac:dyDescent="0.2">
      <c r="A474" s="35"/>
      <c r="F474" s="88"/>
      <c r="G474" s="88"/>
      <c r="K474" s="89"/>
      <c r="L474" s="90"/>
      <c r="M474" s="76"/>
      <c r="N474" s="36"/>
      <c r="P474" s="35"/>
    </row>
    <row r="475" spans="1:16" ht="12.75" customHeight="1" x14ac:dyDescent="0.2">
      <c r="A475" s="35"/>
      <c r="F475" s="88"/>
      <c r="G475" s="88"/>
      <c r="K475" s="89"/>
      <c r="L475" s="90"/>
      <c r="M475" s="76"/>
      <c r="N475" s="36"/>
      <c r="P475" s="35"/>
    </row>
    <row r="476" spans="1:16" ht="12.75" customHeight="1" x14ac:dyDescent="0.2">
      <c r="A476" s="35"/>
      <c r="F476" s="88"/>
      <c r="G476" s="88"/>
      <c r="K476" s="89"/>
      <c r="L476" s="90"/>
      <c r="M476" s="76"/>
      <c r="N476" s="36"/>
      <c r="P476" s="35"/>
    </row>
    <row r="477" spans="1:16" ht="12.75" customHeight="1" x14ac:dyDescent="0.2">
      <c r="A477" s="35"/>
      <c r="F477" s="88"/>
      <c r="G477" s="88"/>
      <c r="K477" s="89"/>
      <c r="L477" s="90"/>
      <c r="M477" s="76"/>
      <c r="N477" s="36"/>
      <c r="P477" s="35"/>
    </row>
    <row r="478" spans="1:16" ht="12.75" customHeight="1" x14ac:dyDescent="0.2">
      <c r="A478" s="35"/>
      <c r="F478" s="88"/>
      <c r="G478" s="88"/>
      <c r="K478" s="89"/>
      <c r="L478" s="90"/>
      <c r="M478" s="76"/>
      <c r="N478" s="36"/>
      <c r="P478" s="35"/>
    </row>
    <row r="479" spans="1:16" ht="12.75" customHeight="1" x14ac:dyDescent="0.2">
      <c r="A479" s="35"/>
      <c r="F479" s="88"/>
      <c r="G479" s="88"/>
      <c r="K479" s="89"/>
      <c r="L479" s="90"/>
      <c r="M479" s="76"/>
      <c r="N479" s="36"/>
      <c r="P479" s="35"/>
    </row>
    <row r="480" spans="1:16" ht="12.75" customHeight="1" x14ac:dyDescent="0.2">
      <c r="A480" s="35"/>
      <c r="F480" s="88"/>
      <c r="G480" s="88"/>
      <c r="K480" s="89"/>
      <c r="L480" s="90"/>
      <c r="M480" s="76"/>
      <c r="N480" s="36"/>
      <c r="P480" s="35"/>
    </row>
    <row r="481" spans="1:16" ht="12.75" customHeight="1" x14ac:dyDescent="0.2">
      <c r="A481" s="35"/>
      <c r="F481" s="88"/>
      <c r="G481" s="88"/>
      <c r="K481" s="89"/>
      <c r="L481" s="90"/>
      <c r="M481" s="76"/>
      <c r="N481" s="36"/>
      <c r="P481" s="35"/>
    </row>
    <row r="482" spans="1:16" ht="12.75" customHeight="1" x14ac:dyDescent="0.2">
      <c r="A482" s="35"/>
      <c r="F482" s="88"/>
      <c r="G482" s="88"/>
      <c r="K482" s="89"/>
      <c r="L482" s="90"/>
      <c r="M482" s="76"/>
      <c r="N482" s="36"/>
      <c r="P482" s="35"/>
    </row>
    <row r="483" spans="1:16" ht="12.75" customHeight="1" x14ac:dyDescent="0.2">
      <c r="A483" s="35"/>
      <c r="F483" s="88"/>
      <c r="G483" s="88"/>
      <c r="K483" s="89"/>
      <c r="L483" s="90"/>
      <c r="M483" s="76"/>
      <c r="N483" s="36"/>
      <c r="P483" s="35"/>
    </row>
    <row r="484" spans="1:16" ht="12.75" customHeight="1" x14ac:dyDescent="0.2">
      <c r="A484" s="35"/>
      <c r="F484" s="88"/>
      <c r="G484" s="88"/>
      <c r="K484" s="89"/>
      <c r="L484" s="90"/>
      <c r="M484" s="76"/>
      <c r="N484" s="36"/>
      <c r="P484" s="35"/>
    </row>
    <row r="485" spans="1:16" ht="12.75" customHeight="1" x14ac:dyDescent="0.2">
      <c r="A485" s="35"/>
      <c r="F485" s="88"/>
      <c r="G485" s="88"/>
      <c r="K485" s="89"/>
      <c r="L485" s="90"/>
      <c r="M485" s="76"/>
      <c r="N485" s="36"/>
      <c r="P485" s="35"/>
    </row>
    <row r="486" spans="1:16" ht="12.75" customHeight="1" x14ac:dyDescent="0.2">
      <c r="A486" s="35"/>
      <c r="F486" s="88"/>
      <c r="G486" s="88"/>
      <c r="K486" s="89"/>
      <c r="L486" s="90"/>
      <c r="M486" s="76"/>
      <c r="N486" s="36"/>
      <c r="P486" s="35"/>
    </row>
    <row r="487" spans="1:16" ht="12.75" customHeight="1" x14ac:dyDescent="0.2">
      <c r="A487" s="35"/>
      <c r="F487" s="88"/>
      <c r="G487" s="88"/>
      <c r="K487" s="89"/>
      <c r="L487" s="90"/>
      <c r="M487" s="76"/>
      <c r="N487" s="36"/>
      <c r="P487" s="35"/>
    </row>
    <row r="488" spans="1:16" ht="12.75" customHeight="1" x14ac:dyDescent="0.2">
      <c r="A488" s="35"/>
      <c r="F488" s="88"/>
      <c r="G488" s="88"/>
      <c r="K488" s="89"/>
      <c r="L488" s="90"/>
      <c r="M488" s="76"/>
      <c r="N488" s="36"/>
      <c r="P488" s="35"/>
    </row>
    <row r="489" spans="1:16" ht="12.75" customHeight="1" x14ac:dyDescent="0.2">
      <c r="A489" s="35"/>
      <c r="F489" s="88"/>
      <c r="G489" s="88"/>
      <c r="K489" s="89"/>
      <c r="L489" s="90"/>
      <c r="M489" s="76"/>
      <c r="N489" s="36"/>
      <c r="P489" s="35"/>
    </row>
    <row r="490" spans="1:16" ht="12.75" customHeight="1" x14ac:dyDescent="0.2">
      <c r="A490" s="35"/>
      <c r="F490" s="88"/>
      <c r="G490" s="88"/>
      <c r="K490" s="89"/>
      <c r="L490" s="90"/>
      <c r="M490" s="76"/>
      <c r="N490" s="36"/>
      <c r="P490" s="35"/>
    </row>
    <row r="491" spans="1:16" ht="12.75" customHeight="1" x14ac:dyDescent="0.2">
      <c r="A491" s="35"/>
      <c r="F491" s="88"/>
      <c r="G491" s="88"/>
      <c r="K491" s="89"/>
      <c r="L491" s="90"/>
      <c r="M491" s="76"/>
      <c r="N491" s="36"/>
      <c r="P491" s="35"/>
    </row>
    <row r="492" spans="1:16" ht="12.75" customHeight="1" x14ac:dyDescent="0.2">
      <c r="A492" s="35"/>
      <c r="F492" s="88"/>
      <c r="G492" s="88"/>
      <c r="K492" s="89"/>
      <c r="L492" s="90"/>
      <c r="M492" s="76"/>
      <c r="N492" s="36"/>
      <c r="P492" s="35"/>
    </row>
    <row r="493" spans="1:16" ht="12.75" customHeight="1" x14ac:dyDescent="0.2">
      <c r="A493" s="35"/>
      <c r="F493" s="88"/>
      <c r="G493" s="88"/>
      <c r="K493" s="89"/>
      <c r="L493" s="90"/>
      <c r="M493" s="76"/>
      <c r="N493" s="36"/>
      <c r="P493" s="35"/>
    </row>
    <row r="494" spans="1:16" ht="12.75" customHeight="1" x14ac:dyDescent="0.2">
      <c r="A494" s="35"/>
      <c r="F494" s="88"/>
      <c r="G494" s="88"/>
      <c r="K494" s="89"/>
      <c r="L494" s="90"/>
      <c r="M494" s="76"/>
      <c r="N494" s="36"/>
      <c r="P494" s="35"/>
    </row>
    <row r="495" spans="1:16" ht="12.75" customHeight="1" x14ac:dyDescent="0.2">
      <c r="A495" s="35"/>
      <c r="F495" s="88"/>
      <c r="G495" s="88"/>
      <c r="K495" s="89"/>
      <c r="L495" s="90"/>
      <c r="M495" s="76"/>
      <c r="N495" s="36"/>
      <c r="P495" s="35"/>
    </row>
    <row r="496" spans="1:16" ht="12.75" customHeight="1" x14ac:dyDescent="0.2">
      <c r="A496" s="35"/>
      <c r="F496" s="88"/>
      <c r="G496" s="88"/>
      <c r="K496" s="89"/>
      <c r="L496" s="90"/>
      <c r="M496" s="76"/>
      <c r="N496" s="36"/>
      <c r="P496" s="35"/>
    </row>
    <row r="497" spans="1:16" ht="12.75" customHeight="1" x14ac:dyDescent="0.2">
      <c r="A497" s="35"/>
      <c r="F497" s="88"/>
      <c r="G497" s="88"/>
      <c r="K497" s="89"/>
      <c r="L497" s="90"/>
      <c r="M497" s="76"/>
      <c r="N497" s="36"/>
      <c r="P497" s="35"/>
    </row>
    <row r="498" spans="1:16" ht="12.75" customHeight="1" x14ac:dyDescent="0.2">
      <c r="A498" s="35"/>
      <c r="F498" s="88"/>
      <c r="G498" s="88"/>
      <c r="K498" s="89"/>
      <c r="L498" s="90"/>
      <c r="M498" s="76"/>
      <c r="N498" s="36"/>
      <c r="P498" s="35"/>
    </row>
    <row r="499" spans="1:16" ht="12.75" customHeight="1" x14ac:dyDescent="0.2">
      <c r="A499" s="35"/>
      <c r="F499" s="88"/>
      <c r="G499" s="88"/>
      <c r="K499" s="89"/>
      <c r="L499" s="90"/>
      <c r="M499" s="76"/>
      <c r="N499" s="36"/>
      <c r="P499" s="35"/>
    </row>
    <row r="500" spans="1:16" ht="12.75" customHeight="1" x14ac:dyDescent="0.2">
      <c r="A500" s="35"/>
      <c r="F500" s="88"/>
      <c r="G500" s="88"/>
      <c r="K500" s="89"/>
      <c r="L500" s="90"/>
      <c r="M500" s="76"/>
      <c r="N500" s="36"/>
      <c r="P500" s="35"/>
    </row>
    <row r="501" spans="1:16" ht="12.75" customHeight="1" x14ac:dyDescent="0.2">
      <c r="A501" s="35"/>
      <c r="F501" s="88"/>
      <c r="G501" s="88"/>
      <c r="K501" s="89"/>
      <c r="L501" s="90"/>
      <c r="M501" s="76"/>
      <c r="N501" s="36"/>
      <c r="P501" s="35"/>
    </row>
    <row r="502" spans="1:16" ht="12.75" customHeight="1" x14ac:dyDescent="0.2">
      <c r="A502" s="35"/>
      <c r="F502" s="88"/>
      <c r="G502" s="88"/>
      <c r="K502" s="89"/>
      <c r="L502" s="90"/>
      <c r="M502" s="76"/>
      <c r="N502" s="36"/>
      <c r="P502" s="35"/>
    </row>
    <row r="503" spans="1:16" ht="12.75" customHeight="1" x14ac:dyDescent="0.2">
      <c r="A503" s="35"/>
      <c r="F503" s="88"/>
      <c r="G503" s="88"/>
      <c r="K503" s="89"/>
      <c r="L503" s="90"/>
      <c r="M503" s="76"/>
      <c r="N503" s="36"/>
      <c r="P503" s="35"/>
    </row>
    <row r="504" spans="1:16" ht="12.75" customHeight="1" x14ac:dyDescent="0.2">
      <c r="A504" s="35"/>
      <c r="F504" s="88"/>
      <c r="G504" s="88"/>
      <c r="K504" s="89"/>
      <c r="L504" s="90"/>
      <c r="M504" s="76"/>
      <c r="N504" s="36"/>
      <c r="P504" s="35"/>
    </row>
    <row r="505" spans="1:16" ht="12.75" customHeight="1" x14ac:dyDescent="0.2">
      <c r="A505" s="35"/>
      <c r="F505" s="88"/>
      <c r="G505" s="88"/>
      <c r="K505" s="89"/>
      <c r="L505" s="90"/>
      <c r="M505" s="76"/>
      <c r="N505" s="36"/>
      <c r="P505" s="35"/>
    </row>
    <row r="506" spans="1:16" ht="12.75" customHeight="1" x14ac:dyDescent="0.2">
      <c r="A506" s="35"/>
      <c r="F506" s="88"/>
      <c r="G506" s="88"/>
      <c r="K506" s="89"/>
      <c r="L506" s="90"/>
      <c r="M506" s="76"/>
      <c r="N506" s="36"/>
      <c r="P506" s="35"/>
    </row>
    <row r="507" spans="1:16" ht="12.75" customHeight="1" x14ac:dyDescent="0.2">
      <c r="A507" s="35"/>
      <c r="F507" s="88"/>
      <c r="G507" s="88"/>
      <c r="K507" s="89"/>
      <c r="L507" s="90"/>
      <c r="M507" s="76"/>
      <c r="N507" s="36"/>
      <c r="P507" s="35"/>
    </row>
    <row r="508" spans="1:16" ht="12.75" customHeight="1" x14ac:dyDescent="0.2">
      <c r="A508" s="35"/>
      <c r="F508" s="88"/>
      <c r="G508" s="88"/>
      <c r="K508" s="89"/>
      <c r="L508" s="90"/>
      <c r="M508" s="76"/>
      <c r="N508" s="36"/>
      <c r="P508" s="35"/>
    </row>
    <row r="509" spans="1:16" ht="12.75" customHeight="1" x14ac:dyDescent="0.2">
      <c r="A509" s="35"/>
      <c r="F509" s="88"/>
      <c r="G509" s="88"/>
      <c r="K509" s="89"/>
      <c r="L509" s="90"/>
      <c r="M509" s="76"/>
      <c r="N509" s="36"/>
      <c r="P509" s="35"/>
    </row>
    <row r="510" spans="1:16" ht="12.75" customHeight="1" x14ac:dyDescent="0.2">
      <c r="A510" s="35"/>
      <c r="F510" s="88"/>
      <c r="G510" s="88"/>
      <c r="K510" s="89"/>
      <c r="L510" s="90"/>
      <c r="M510" s="76"/>
      <c r="N510" s="36"/>
      <c r="P510" s="35"/>
    </row>
    <row r="511" spans="1:16" ht="12.75" customHeight="1" x14ac:dyDescent="0.2">
      <c r="A511" s="35"/>
      <c r="F511" s="88"/>
      <c r="G511" s="88"/>
      <c r="K511" s="89"/>
      <c r="L511" s="90"/>
      <c r="M511" s="76"/>
      <c r="N511" s="36"/>
      <c r="P511" s="35"/>
    </row>
    <row r="512" spans="1:16" ht="12.75" customHeight="1" x14ac:dyDescent="0.2">
      <c r="A512" s="35"/>
      <c r="F512" s="88"/>
      <c r="G512" s="88"/>
      <c r="K512" s="89"/>
      <c r="L512" s="90"/>
      <c r="M512" s="76"/>
      <c r="N512" s="36"/>
      <c r="P512" s="35"/>
    </row>
    <row r="513" spans="1:16" ht="12.75" customHeight="1" x14ac:dyDescent="0.2">
      <c r="A513" s="35"/>
      <c r="F513" s="88"/>
      <c r="G513" s="88"/>
      <c r="K513" s="89"/>
      <c r="L513" s="90"/>
      <c r="M513" s="76"/>
      <c r="N513" s="36"/>
      <c r="P513" s="35"/>
    </row>
    <row r="514" spans="1:16" ht="12.75" customHeight="1" x14ac:dyDescent="0.2">
      <c r="A514" s="35"/>
      <c r="F514" s="88"/>
      <c r="G514" s="88"/>
      <c r="K514" s="89"/>
      <c r="L514" s="90"/>
      <c r="M514" s="76"/>
      <c r="N514" s="36"/>
      <c r="P514" s="35"/>
    </row>
    <row r="515" spans="1:16" ht="12.75" customHeight="1" x14ac:dyDescent="0.2">
      <c r="A515" s="35"/>
      <c r="F515" s="88"/>
      <c r="G515" s="88"/>
      <c r="K515" s="89"/>
      <c r="L515" s="90"/>
      <c r="M515" s="76"/>
      <c r="N515" s="36"/>
      <c r="P515" s="35"/>
    </row>
    <row r="516" spans="1:16" ht="12.75" customHeight="1" x14ac:dyDescent="0.2">
      <c r="A516" s="35"/>
      <c r="F516" s="88"/>
      <c r="G516" s="88"/>
      <c r="K516" s="89"/>
      <c r="L516" s="90"/>
      <c r="M516" s="76"/>
      <c r="N516" s="36"/>
      <c r="P516" s="35"/>
    </row>
    <row r="517" spans="1:16" ht="12.75" customHeight="1" x14ac:dyDescent="0.2">
      <c r="A517" s="35"/>
      <c r="F517" s="88"/>
      <c r="G517" s="88"/>
      <c r="K517" s="89"/>
      <c r="L517" s="90"/>
      <c r="M517" s="76"/>
      <c r="N517" s="36"/>
      <c r="P517" s="35"/>
    </row>
    <row r="518" spans="1:16" ht="12.75" customHeight="1" x14ac:dyDescent="0.2">
      <c r="A518" s="35"/>
      <c r="F518" s="88"/>
      <c r="G518" s="88"/>
      <c r="K518" s="89"/>
      <c r="L518" s="90"/>
      <c r="M518" s="76"/>
      <c r="N518" s="36"/>
      <c r="P518" s="35"/>
    </row>
    <row r="519" spans="1:16" ht="12.75" customHeight="1" x14ac:dyDescent="0.2">
      <c r="A519" s="35"/>
      <c r="F519" s="88"/>
      <c r="G519" s="88"/>
      <c r="K519" s="89"/>
      <c r="L519" s="90"/>
      <c r="M519" s="76"/>
      <c r="N519" s="36"/>
      <c r="P519" s="35"/>
    </row>
    <row r="520" spans="1:16" ht="12.75" customHeight="1" x14ac:dyDescent="0.2">
      <c r="A520" s="35"/>
      <c r="F520" s="88"/>
      <c r="G520" s="88"/>
      <c r="K520" s="89"/>
      <c r="L520" s="90"/>
      <c r="M520" s="76"/>
      <c r="N520" s="36"/>
      <c r="P520" s="35"/>
    </row>
    <row r="521" spans="1:16" ht="12.75" customHeight="1" x14ac:dyDescent="0.2">
      <c r="A521" s="35"/>
      <c r="F521" s="88"/>
      <c r="G521" s="88"/>
      <c r="K521" s="89"/>
      <c r="L521" s="90"/>
      <c r="M521" s="76"/>
      <c r="N521" s="36"/>
      <c r="P521" s="35"/>
    </row>
    <row r="522" spans="1:16" ht="12.75" customHeight="1" x14ac:dyDescent="0.2">
      <c r="A522" s="35"/>
      <c r="F522" s="88"/>
      <c r="G522" s="88"/>
      <c r="K522" s="89"/>
      <c r="L522" s="90"/>
      <c r="M522" s="76"/>
      <c r="N522" s="36"/>
      <c r="P522" s="35"/>
    </row>
    <row r="523" spans="1:16" ht="12.75" customHeight="1" x14ac:dyDescent="0.2">
      <c r="A523" s="35"/>
      <c r="F523" s="88"/>
      <c r="G523" s="88"/>
      <c r="K523" s="89"/>
      <c r="L523" s="90"/>
      <c r="M523" s="76"/>
      <c r="N523" s="36"/>
      <c r="P523" s="35"/>
    </row>
    <row r="524" spans="1:16" ht="12.75" customHeight="1" x14ac:dyDescent="0.2">
      <c r="A524" s="35"/>
      <c r="F524" s="88"/>
      <c r="G524" s="88"/>
      <c r="K524" s="89"/>
      <c r="L524" s="90"/>
      <c r="M524" s="76"/>
      <c r="N524" s="36"/>
      <c r="P524" s="35"/>
    </row>
    <row r="525" spans="1:16" ht="12.75" customHeight="1" x14ac:dyDescent="0.2">
      <c r="A525" s="35"/>
      <c r="F525" s="88"/>
      <c r="G525" s="88"/>
      <c r="K525" s="89"/>
      <c r="L525" s="90"/>
      <c r="M525" s="76"/>
      <c r="N525" s="36"/>
      <c r="P525" s="35"/>
    </row>
    <row r="526" spans="1:16" ht="12.75" customHeight="1" x14ac:dyDescent="0.2">
      <c r="A526" s="35"/>
      <c r="F526" s="88"/>
      <c r="G526" s="88"/>
      <c r="K526" s="89"/>
      <c r="L526" s="90"/>
      <c r="M526" s="76"/>
      <c r="N526" s="36"/>
      <c r="P526" s="35"/>
    </row>
    <row r="527" spans="1:16" ht="12.75" customHeight="1" x14ac:dyDescent="0.2">
      <c r="A527" s="35"/>
      <c r="F527" s="88"/>
      <c r="G527" s="88"/>
      <c r="K527" s="89"/>
      <c r="L527" s="90"/>
      <c r="M527" s="76"/>
      <c r="N527" s="36"/>
      <c r="P527" s="35"/>
    </row>
    <row r="528" spans="1:16" ht="12.75" customHeight="1" x14ac:dyDescent="0.2">
      <c r="A528" s="35"/>
      <c r="F528" s="88"/>
      <c r="G528" s="88"/>
      <c r="K528" s="89"/>
      <c r="L528" s="90"/>
      <c r="M528" s="76"/>
      <c r="N528" s="36"/>
      <c r="P528" s="35"/>
    </row>
    <row r="529" spans="1:16" ht="12.75" customHeight="1" x14ac:dyDescent="0.2">
      <c r="A529" s="35"/>
      <c r="F529" s="88"/>
      <c r="G529" s="88"/>
      <c r="K529" s="89"/>
      <c r="L529" s="90"/>
      <c r="M529" s="76"/>
      <c r="N529" s="36"/>
      <c r="P529" s="35"/>
    </row>
    <row r="530" spans="1:16" ht="12.75" customHeight="1" x14ac:dyDescent="0.2">
      <c r="A530" s="35"/>
      <c r="F530" s="88"/>
      <c r="G530" s="88"/>
      <c r="K530" s="89"/>
      <c r="L530" s="90"/>
      <c r="M530" s="76"/>
      <c r="N530" s="36"/>
      <c r="P530" s="35"/>
    </row>
    <row r="531" spans="1:16" ht="12.75" customHeight="1" x14ac:dyDescent="0.2">
      <c r="A531" s="35"/>
      <c r="F531" s="88"/>
      <c r="G531" s="88"/>
      <c r="K531" s="89"/>
      <c r="L531" s="90"/>
      <c r="M531" s="76"/>
      <c r="N531" s="36"/>
      <c r="P531" s="35"/>
    </row>
    <row r="532" spans="1:16" ht="12.75" customHeight="1" x14ac:dyDescent="0.2">
      <c r="A532" s="35"/>
      <c r="F532" s="88"/>
      <c r="G532" s="88"/>
      <c r="K532" s="89"/>
      <c r="L532" s="90"/>
      <c r="M532" s="76"/>
      <c r="N532" s="36"/>
      <c r="P532" s="35"/>
    </row>
    <row r="533" spans="1:16" ht="12.75" customHeight="1" x14ac:dyDescent="0.2">
      <c r="A533" s="35"/>
      <c r="F533" s="88"/>
      <c r="G533" s="88"/>
      <c r="K533" s="89"/>
      <c r="L533" s="90"/>
      <c r="M533" s="76"/>
      <c r="N533" s="36"/>
      <c r="P533" s="35"/>
    </row>
    <row r="534" spans="1:16" ht="12.75" customHeight="1" x14ac:dyDescent="0.2">
      <c r="A534" s="35"/>
      <c r="F534" s="88"/>
      <c r="G534" s="88"/>
      <c r="K534" s="89"/>
      <c r="L534" s="90"/>
      <c r="M534" s="76"/>
      <c r="N534" s="36"/>
      <c r="P534" s="35"/>
    </row>
    <row r="535" spans="1:16" ht="12.75" customHeight="1" x14ac:dyDescent="0.2">
      <c r="A535" s="35"/>
      <c r="F535" s="88"/>
      <c r="G535" s="88"/>
      <c r="K535" s="89"/>
      <c r="L535" s="90"/>
      <c r="M535" s="76"/>
      <c r="N535" s="36"/>
      <c r="P535" s="35"/>
    </row>
    <row r="536" spans="1:16" ht="12.75" customHeight="1" x14ac:dyDescent="0.2">
      <c r="A536" s="35"/>
      <c r="F536" s="88"/>
      <c r="G536" s="88"/>
      <c r="K536" s="89"/>
      <c r="L536" s="90"/>
      <c r="M536" s="76"/>
      <c r="N536" s="36"/>
      <c r="P536" s="35"/>
    </row>
    <row r="537" spans="1:16" ht="12.75" customHeight="1" x14ac:dyDescent="0.2">
      <c r="A537" s="35"/>
      <c r="F537" s="88"/>
      <c r="G537" s="88"/>
      <c r="K537" s="89"/>
      <c r="L537" s="90"/>
      <c r="M537" s="76"/>
      <c r="N537" s="36"/>
      <c r="P537" s="35"/>
    </row>
    <row r="538" spans="1:16" ht="12.75" customHeight="1" x14ac:dyDescent="0.2">
      <c r="A538" s="35"/>
      <c r="F538" s="88"/>
      <c r="G538" s="88"/>
      <c r="K538" s="89"/>
      <c r="L538" s="90"/>
      <c r="M538" s="76"/>
      <c r="N538" s="36"/>
      <c r="P538" s="35"/>
    </row>
    <row r="539" spans="1:16" ht="12.75" customHeight="1" x14ac:dyDescent="0.2">
      <c r="A539" s="35"/>
      <c r="F539" s="88"/>
      <c r="G539" s="88"/>
      <c r="K539" s="89"/>
      <c r="L539" s="90"/>
      <c r="M539" s="76"/>
      <c r="N539" s="36"/>
      <c r="P539" s="35"/>
    </row>
    <row r="540" spans="1:16" ht="12.75" customHeight="1" x14ac:dyDescent="0.2">
      <c r="A540" s="35"/>
      <c r="F540" s="88"/>
      <c r="G540" s="88"/>
      <c r="K540" s="89"/>
      <c r="L540" s="90"/>
      <c r="M540" s="76"/>
      <c r="N540" s="36"/>
      <c r="P540" s="35"/>
    </row>
    <row r="541" spans="1:16" ht="12.75" customHeight="1" x14ac:dyDescent="0.2">
      <c r="A541" s="35"/>
      <c r="F541" s="88"/>
      <c r="G541" s="88"/>
      <c r="K541" s="89"/>
      <c r="L541" s="90"/>
      <c r="M541" s="76"/>
      <c r="N541" s="36"/>
      <c r="P541" s="35"/>
    </row>
    <row r="542" spans="1:16" ht="12.75" customHeight="1" x14ac:dyDescent="0.2">
      <c r="A542" s="35"/>
      <c r="F542" s="88"/>
      <c r="G542" s="88"/>
      <c r="K542" s="89"/>
      <c r="L542" s="90"/>
      <c r="M542" s="76"/>
      <c r="N542" s="36"/>
      <c r="P542" s="35"/>
    </row>
    <row r="543" spans="1:16" ht="12.75" customHeight="1" x14ac:dyDescent="0.2">
      <c r="A543" s="35"/>
      <c r="F543" s="88"/>
      <c r="G543" s="88"/>
      <c r="K543" s="89"/>
      <c r="L543" s="90"/>
      <c r="M543" s="76"/>
      <c r="N543" s="36"/>
      <c r="P543" s="35"/>
    </row>
    <row r="544" spans="1:16" ht="12.75" customHeight="1" x14ac:dyDescent="0.2">
      <c r="A544" s="35"/>
      <c r="F544" s="88"/>
      <c r="G544" s="88"/>
      <c r="K544" s="89"/>
      <c r="L544" s="90"/>
      <c r="M544" s="76"/>
      <c r="N544" s="36"/>
      <c r="P544" s="35"/>
    </row>
    <row r="545" spans="1:16" ht="12.75" customHeight="1" x14ac:dyDescent="0.2">
      <c r="A545" s="35"/>
      <c r="F545" s="88"/>
      <c r="G545" s="88"/>
      <c r="K545" s="89"/>
      <c r="L545" s="90"/>
      <c r="M545" s="76"/>
      <c r="N545" s="36"/>
      <c r="P545" s="35"/>
    </row>
    <row r="546" spans="1:16" ht="12.75" customHeight="1" x14ac:dyDescent="0.2">
      <c r="A546" s="35"/>
      <c r="F546" s="88"/>
      <c r="G546" s="88"/>
      <c r="K546" s="89"/>
      <c r="L546" s="90"/>
      <c r="M546" s="76"/>
      <c r="N546" s="36"/>
      <c r="P546" s="35"/>
    </row>
    <row r="547" spans="1:16" ht="12.75" customHeight="1" x14ac:dyDescent="0.2">
      <c r="A547" s="35"/>
      <c r="F547" s="88"/>
      <c r="G547" s="88"/>
      <c r="K547" s="89"/>
      <c r="L547" s="90"/>
      <c r="M547" s="76"/>
      <c r="N547" s="36"/>
      <c r="P547" s="35"/>
    </row>
    <row r="548" spans="1:16" ht="12.75" customHeight="1" x14ac:dyDescent="0.2">
      <c r="A548" s="35"/>
      <c r="F548" s="88"/>
      <c r="G548" s="88"/>
      <c r="K548" s="89"/>
      <c r="L548" s="90"/>
      <c r="M548" s="76"/>
      <c r="N548" s="36"/>
      <c r="P548" s="35"/>
    </row>
    <row r="549" spans="1:16" ht="12.75" customHeight="1" x14ac:dyDescent="0.2">
      <c r="A549" s="35"/>
      <c r="F549" s="88"/>
      <c r="G549" s="88"/>
      <c r="K549" s="89"/>
      <c r="L549" s="90"/>
      <c r="M549" s="76"/>
      <c r="N549" s="36"/>
      <c r="P549" s="35"/>
    </row>
    <row r="550" spans="1:16" ht="12.75" customHeight="1" x14ac:dyDescent="0.2">
      <c r="A550" s="35"/>
      <c r="F550" s="88"/>
      <c r="G550" s="88"/>
      <c r="K550" s="89"/>
      <c r="L550" s="90"/>
      <c r="M550" s="76"/>
      <c r="N550" s="36"/>
      <c r="P550" s="35"/>
    </row>
    <row r="551" spans="1:16" ht="12.75" customHeight="1" x14ac:dyDescent="0.2">
      <c r="A551" s="35"/>
      <c r="F551" s="88"/>
      <c r="G551" s="88"/>
      <c r="K551" s="89"/>
      <c r="L551" s="90"/>
      <c r="M551" s="76"/>
      <c r="N551" s="36"/>
      <c r="P551" s="35"/>
    </row>
    <row r="552" spans="1:16" ht="12.75" customHeight="1" x14ac:dyDescent="0.2">
      <c r="A552" s="35"/>
      <c r="F552" s="88"/>
      <c r="G552" s="88"/>
      <c r="K552" s="89"/>
      <c r="L552" s="90"/>
      <c r="M552" s="76"/>
      <c r="N552" s="36"/>
      <c r="P552" s="35"/>
    </row>
    <row r="553" spans="1:16" ht="12.75" customHeight="1" x14ac:dyDescent="0.2">
      <c r="A553" s="35"/>
      <c r="F553" s="88"/>
      <c r="G553" s="88"/>
      <c r="K553" s="89"/>
      <c r="L553" s="90"/>
      <c r="M553" s="76"/>
      <c r="N553" s="36"/>
      <c r="P553" s="35"/>
    </row>
    <row r="554" spans="1:16" ht="12.75" customHeight="1" x14ac:dyDescent="0.2">
      <c r="A554" s="35"/>
      <c r="F554" s="88"/>
      <c r="G554" s="88"/>
      <c r="K554" s="89"/>
      <c r="L554" s="90"/>
      <c r="M554" s="76"/>
      <c r="N554" s="36"/>
      <c r="P554" s="35"/>
    </row>
    <row r="555" spans="1:16" ht="12.75" customHeight="1" x14ac:dyDescent="0.2">
      <c r="A555" s="35"/>
      <c r="F555" s="88"/>
      <c r="G555" s="88"/>
      <c r="K555" s="89"/>
      <c r="L555" s="90"/>
      <c r="M555" s="76"/>
      <c r="N555" s="36"/>
      <c r="P555" s="35"/>
    </row>
    <row r="556" spans="1:16" ht="12.75" customHeight="1" x14ac:dyDescent="0.2">
      <c r="A556" s="35"/>
      <c r="F556" s="88"/>
      <c r="G556" s="88"/>
      <c r="K556" s="89"/>
      <c r="L556" s="90"/>
      <c r="M556" s="76"/>
      <c r="N556" s="36"/>
      <c r="P556" s="35"/>
    </row>
    <row r="557" spans="1:16" ht="12.75" customHeight="1" x14ac:dyDescent="0.2">
      <c r="A557" s="35"/>
      <c r="F557" s="88"/>
      <c r="G557" s="88"/>
      <c r="K557" s="89"/>
      <c r="L557" s="90"/>
      <c r="M557" s="76"/>
      <c r="N557" s="36"/>
      <c r="P557" s="35"/>
    </row>
    <row r="558" spans="1:16" ht="12.75" customHeight="1" x14ac:dyDescent="0.2">
      <c r="A558" s="35"/>
      <c r="F558" s="88"/>
      <c r="G558" s="88"/>
      <c r="K558" s="89"/>
      <c r="L558" s="90"/>
      <c r="M558" s="76"/>
      <c r="N558" s="36"/>
      <c r="P558" s="35"/>
    </row>
    <row r="559" spans="1:16" ht="12.75" customHeight="1" x14ac:dyDescent="0.2">
      <c r="A559" s="35"/>
      <c r="F559" s="88"/>
      <c r="G559" s="88"/>
      <c r="K559" s="89"/>
      <c r="L559" s="90"/>
      <c r="M559" s="76"/>
      <c r="N559" s="36"/>
      <c r="P559" s="35"/>
    </row>
    <row r="560" spans="1:16" ht="12.75" customHeight="1" x14ac:dyDescent="0.2">
      <c r="A560" s="35"/>
      <c r="F560" s="88"/>
      <c r="G560" s="88"/>
      <c r="K560" s="89"/>
      <c r="L560" s="90"/>
      <c r="M560" s="76"/>
      <c r="N560" s="36"/>
      <c r="P560" s="35"/>
    </row>
    <row r="561" spans="1:16" ht="12.75" customHeight="1" x14ac:dyDescent="0.2">
      <c r="A561" s="35"/>
      <c r="F561" s="88"/>
      <c r="G561" s="88"/>
      <c r="K561" s="89"/>
      <c r="L561" s="90"/>
      <c r="M561" s="76"/>
      <c r="N561" s="36"/>
      <c r="P561" s="35"/>
    </row>
    <row r="562" spans="1:16" ht="12.75" customHeight="1" x14ac:dyDescent="0.2">
      <c r="A562" s="35"/>
      <c r="F562" s="88"/>
      <c r="G562" s="88"/>
      <c r="K562" s="89"/>
      <c r="L562" s="90"/>
      <c r="M562" s="76"/>
      <c r="N562" s="36"/>
      <c r="P562" s="35"/>
    </row>
    <row r="563" spans="1:16" ht="12.75" customHeight="1" x14ac:dyDescent="0.2">
      <c r="A563" s="35"/>
      <c r="F563" s="88"/>
      <c r="G563" s="88"/>
      <c r="K563" s="89"/>
      <c r="L563" s="90"/>
      <c r="M563" s="76"/>
      <c r="N563" s="36"/>
      <c r="P563" s="35"/>
    </row>
    <row r="564" spans="1:16" ht="12.75" customHeight="1" x14ac:dyDescent="0.2">
      <c r="A564" s="35"/>
      <c r="F564" s="88"/>
      <c r="G564" s="88"/>
      <c r="K564" s="89"/>
      <c r="L564" s="90"/>
      <c r="M564" s="76"/>
      <c r="N564" s="36"/>
      <c r="P564" s="35"/>
    </row>
    <row r="565" spans="1:16" ht="12.75" customHeight="1" x14ac:dyDescent="0.2">
      <c r="A565" s="35"/>
      <c r="F565" s="88"/>
      <c r="G565" s="88"/>
      <c r="K565" s="89"/>
      <c r="L565" s="90"/>
      <c r="M565" s="76"/>
      <c r="N565" s="36"/>
      <c r="P565" s="35"/>
    </row>
    <row r="566" spans="1:16" ht="12.75" customHeight="1" x14ac:dyDescent="0.2">
      <c r="A566" s="35"/>
      <c r="F566" s="88"/>
      <c r="G566" s="88"/>
      <c r="K566" s="89"/>
      <c r="L566" s="90"/>
      <c r="M566" s="76"/>
      <c r="N566" s="36"/>
      <c r="P566" s="35"/>
    </row>
    <row r="567" spans="1:16" ht="12.75" customHeight="1" x14ac:dyDescent="0.2">
      <c r="A567" s="35"/>
      <c r="F567" s="88"/>
      <c r="G567" s="88"/>
      <c r="K567" s="89"/>
      <c r="L567" s="90"/>
      <c r="M567" s="76"/>
      <c r="N567" s="36"/>
      <c r="P567" s="35"/>
    </row>
    <row r="568" spans="1:16" ht="12.75" customHeight="1" x14ac:dyDescent="0.2">
      <c r="A568" s="35"/>
      <c r="F568" s="88"/>
      <c r="G568" s="88"/>
      <c r="K568" s="89"/>
      <c r="L568" s="90"/>
      <c r="M568" s="76"/>
      <c r="N568" s="36"/>
      <c r="P568" s="35"/>
    </row>
    <row r="569" spans="1:16" ht="12.75" customHeight="1" x14ac:dyDescent="0.2">
      <c r="A569" s="35"/>
      <c r="F569" s="88"/>
      <c r="G569" s="88"/>
      <c r="K569" s="89"/>
      <c r="L569" s="90"/>
      <c r="M569" s="76"/>
      <c r="N569" s="36"/>
      <c r="P569" s="35"/>
    </row>
    <row r="570" spans="1:16" ht="12.75" customHeight="1" x14ac:dyDescent="0.2">
      <c r="A570" s="35"/>
      <c r="F570" s="88"/>
      <c r="G570" s="88"/>
      <c r="K570" s="89"/>
      <c r="L570" s="90"/>
      <c r="M570" s="76"/>
      <c r="N570" s="36"/>
      <c r="P570" s="35"/>
    </row>
    <row r="571" spans="1:16" ht="12.75" customHeight="1" x14ac:dyDescent="0.2">
      <c r="A571" s="35"/>
      <c r="F571" s="88"/>
      <c r="G571" s="88"/>
      <c r="K571" s="89"/>
      <c r="L571" s="90"/>
      <c r="M571" s="76"/>
      <c r="N571" s="36"/>
      <c r="P571" s="35"/>
    </row>
    <row r="572" spans="1:16" ht="12.75" customHeight="1" x14ac:dyDescent="0.2">
      <c r="A572" s="35"/>
      <c r="F572" s="88"/>
      <c r="G572" s="88"/>
      <c r="K572" s="89"/>
      <c r="L572" s="90"/>
      <c r="M572" s="76"/>
      <c r="N572" s="36"/>
      <c r="P572" s="35"/>
    </row>
    <row r="573" spans="1:16" ht="12.75" customHeight="1" x14ac:dyDescent="0.2">
      <c r="A573" s="35"/>
      <c r="F573" s="88"/>
      <c r="G573" s="88"/>
      <c r="K573" s="89"/>
      <c r="L573" s="90"/>
      <c r="M573" s="76"/>
      <c r="N573" s="36"/>
      <c r="P573" s="35"/>
    </row>
    <row r="574" spans="1:16" ht="12.75" customHeight="1" x14ac:dyDescent="0.2">
      <c r="A574" s="35"/>
      <c r="F574" s="88"/>
      <c r="G574" s="88"/>
      <c r="K574" s="89"/>
      <c r="L574" s="90"/>
      <c r="M574" s="76"/>
      <c r="N574" s="36"/>
      <c r="P574" s="35"/>
    </row>
    <row r="575" spans="1:16" ht="12.75" customHeight="1" x14ac:dyDescent="0.2">
      <c r="A575" s="35"/>
      <c r="F575" s="88"/>
      <c r="G575" s="88"/>
      <c r="K575" s="89"/>
      <c r="L575" s="90"/>
      <c r="M575" s="76"/>
      <c r="N575" s="36"/>
      <c r="P575" s="35"/>
    </row>
    <row r="576" spans="1:16" ht="12.75" customHeight="1" x14ac:dyDescent="0.2">
      <c r="A576" s="35"/>
      <c r="F576" s="88"/>
      <c r="G576" s="88"/>
      <c r="K576" s="89"/>
      <c r="L576" s="90"/>
      <c r="M576" s="76"/>
      <c r="N576" s="36"/>
      <c r="P576" s="35"/>
    </row>
    <row r="577" spans="1:16" ht="12.75" customHeight="1" x14ac:dyDescent="0.2">
      <c r="A577" s="35"/>
      <c r="F577" s="88"/>
      <c r="G577" s="88"/>
      <c r="K577" s="89"/>
      <c r="L577" s="90"/>
      <c r="M577" s="76"/>
      <c r="N577" s="36"/>
      <c r="P577" s="35"/>
    </row>
    <row r="578" spans="1:16" ht="12.75" customHeight="1" x14ac:dyDescent="0.2">
      <c r="A578" s="35"/>
      <c r="F578" s="88"/>
      <c r="G578" s="88"/>
      <c r="K578" s="89"/>
      <c r="L578" s="90"/>
      <c r="M578" s="76"/>
      <c r="N578" s="36"/>
      <c r="P578" s="35"/>
    </row>
    <row r="579" spans="1:16" ht="12.75" customHeight="1" x14ac:dyDescent="0.2">
      <c r="A579" s="35"/>
      <c r="F579" s="88"/>
      <c r="G579" s="88"/>
      <c r="K579" s="89"/>
      <c r="L579" s="90"/>
      <c r="M579" s="76"/>
      <c r="N579" s="36"/>
      <c r="P579" s="35"/>
    </row>
    <row r="580" spans="1:16" ht="12.75" customHeight="1" x14ac:dyDescent="0.2">
      <c r="A580" s="35"/>
      <c r="F580" s="88"/>
      <c r="G580" s="88"/>
      <c r="K580" s="89"/>
      <c r="L580" s="90"/>
      <c r="M580" s="76"/>
      <c r="N580" s="36"/>
      <c r="P580" s="35"/>
    </row>
    <row r="581" spans="1:16" ht="12.75" customHeight="1" x14ac:dyDescent="0.2">
      <c r="A581" s="35"/>
      <c r="F581" s="88"/>
      <c r="G581" s="88"/>
      <c r="K581" s="89"/>
      <c r="L581" s="90"/>
      <c r="M581" s="76"/>
      <c r="N581" s="36"/>
      <c r="P581" s="35"/>
    </row>
    <row r="582" spans="1:16" ht="12.75" customHeight="1" x14ac:dyDescent="0.2">
      <c r="A582" s="35"/>
      <c r="F582" s="88"/>
      <c r="G582" s="88"/>
      <c r="K582" s="89"/>
      <c r="L582" s="90"/>
      <c r="M582" s="76"/>
      <c r="N582" s="36"/>
      <c r="P582" s="35"/>
    </row>
    <row r="583" spans="1:16" ht="12.75" customHeight="1" x14ac:dyDescent="0.2">
      <c r="A583" s="35"/>
      <c r="F583" s="88"/>
      <c r="G583" s="88"/>
      <c r="K583" s="89"/>
      <c r="L583" s="90"/>
      <c r="M583" s="76"/>
      <c r="N583" s="36"/>
      <c r="P583" s="35"/>
    </row>
    <row r="584" spans="1:16" ht="12.75" customHeight="1" x14ac:dyDescent="0.2">
      <c r="A584" s="35"/>
      <c r="F584" s="88"/>
      <c r="G584" s="88"/>
      <c r="K584" s="89"/>
      <c r="L584" s="90"/>
      <c r="M584" s="76"/>
      <c r="N584" s="36"/>
      <c r="P584" s="35"/>
    </row>
    <row r="585" spans="1:16" ht="12.75" customHeight="1" x14ac:dyDescent="0.2">
      <c r="A585" s="35"/>
      <c r="F585" s="88"/>
      <c r="G585" s="88"/>
      <c r="K585" s="89"/>
      <c r="L585" s="90"/>
      <c r="M585" s="76"/>
      <c r="N585" s="36"/>
      <c r="P585" s="35"/>
    </row>
    <row r="586" spans="1:16" ht="12.75" customHeight="1" x14ac:dyDescent="0.2">
      <c r="A586" s="35"/>
      <c r="F586" s="88"/>
      <c r="G586" s="88"/>
      <c r="K586" s="89"/>
      <c r="L586" s="90"/>
      <c r="M586" s="76"/>
      <c r="N586" s="36"/>
      <c r="P586" s="35"/>
    </row>
    <row r="587" spans="1:16" ht="12.75" customHeight="1" x14ac:dyDescent="0.2">
      <c r="A587" s="35"/>
      <c r="F587" s="88"/>
      <c r="G587" s="88"/>
      <c r="K587" s="89"/>
      <c r="L587" s="90"/>
      <c r="M587" s="76"/>
      <c r="N587" s="36"/>
      <c r="P587" s="35"/>
    </row>
    <row r="588" spans="1:16" ht="12.75" customHeight="1" x14ac:dyDescent="0.2">
      <c r="A588" s="35"/>
      <c r="F588" s="88"/>
      <c r="G588" s="88"/>
      <c r="K588" s="89"/>
      <c r="L588" s="90"/>
      <c r="M588" s="76"/>
      <c r="N588" s="36"/>
      <c r="P588" s="35"/>
    </row>
    <row r="589" spans="1:16" ht="12.75" customHeight="1" x14ac:dyDescent="0.2">
      <c r="A589" s="35"/>
      <c r="F589" s="88"/>
      <c r="G589" s="88"/>
      <c r="K589" s="89"/>
      <c r="L589" s="90"/>
      <c r="M589" s="76"/>
      <c r="N589" s="36"/>
      <c r="P589" s="35"/>
    </row>
    <row r="590" spans="1:16" ht="12.75" customHeight="1" x14ac:dyDescent="0.2">
      <c r="A590" s="35"/>
      <c r="F590" s="88"/>
      <c r="G590" s="88"/>
      <c r="K590" s="89"/>
      <c r="L590" s="90"/>
      <c r="M590" s="76"/>
      <c r="N590" s="36"/>
      <c r="P590" s="35"/>
    </row>
    <row r="591" spans="1:16" ht="12.75" customHeight="1" x14ac:dyDescent="0.2">
      <c r="A591" s="35"/>
      <c r="F591" s="88"/>
      <c r="G591" s="88"/>
      <c r="K591" s="89"/>
      <c r="L591" s="90"/>
      <c r="M591" s="76"/>
      <c r="N591" s="36"/>
      <c r="P591" s="35"/>
    </row>
    <row r="592" spans="1:16" ht="12.75" customHeight="1" x14ac:dyDescent="0.2">
      <c r="A592" s="35"/>
      <c r="F592" s="88"/>
      <c r="G592" s="88"/>
      <c r="K592" s="89"/>
      <c r="L592" s="90"/>
      <c r="M592" s="76"/>
      <c r="N592" s="36"/>
      <c r="P592" s="35"/>
    </row>
    <row r="593" spans="1:16" ht="12.75" customHeight="1" x14ac:dyDescent="0.2">
      <c r="A593" s="35"/>
      <c r="F593" s="88"/>
      <c r="G593" s="88"/>
      <c r="K593" s="89"/>
      <c r="L593" s="90"/>
      <c r="M593" s="76"/>
      <c r="N593" s="36"/>
      <c r="P593" s="35"/>
    </row>
    <row r="594" spans="1:16" ht="12.75" customHeight="1" x14ac:dyDescent="0.2">
      <c r="A594" s="35"/>
      <c r="F594" s="88"/>
      <c r="G594" s="88"/>
      <c r="K594" s="89"/>
      <c r="L594" s="90"/>
      <c r="M594" s="76"/>
      <c r="N594" s="36"/>
      <c r="P594" s="35"/>
    </row>
    <row r="595" spans="1:16" ht="12.75" customHeight="1" x14ac:dyDescent="0.2">
      <c r="A595" s="35"/>
      <c r="F595" s="88"/>
      <c r="G595" s="88"/>
      <c r="K595" s="89"/>
      <c r="L595" s="90"/>
      <c r="M595" s="76"/>
      <c r="N595" s="36"/>
      <c r="P595" s="35"/>
    </row>
    <row r="596" spans="1:16" ht="12.75" customHeight="1" x14ac:dyDescent="0.2">
      <c r="A596" s="35"/>
      <c r="F596" s="88"/>
      <c r="G596" s="88"/>
      <c r="K596" s="89"/>
      <c r="L596" s="90"/>
      <c r="M596" s="76"/>
      <c r="N596" s="36"/>
      <c r="P596" s="35"/>
    </row>
    <row r="597" spans="1:16" ht="12.75" customHeight="1" x14ac:dyDescent="0.2">
      <c r="A597" s="35"/>
      <c r="F597" s="88"/>
      <c r="G597" s="88"/>
      <c r="K597" s="89"/>
      <c r="L597" s="90"/>
      <c r="M597" s="76"/>
      <c r="N597" s="36"/>
      <c r="P597" s="35"/>
    </row>
    <row r="598" spans="1:16" ht="12.75" customHeight="1" x14ac:dyDescent="0.2">
      <c r="A598" s="35"/>
      <c r="F598" s="88"/>
      <c r="G598" s="88"/>
      <c r="K598" s="89"/>
      <c r="L598" s="90"/>
      <c r="M598" s="76"/>
      <c r="N598" s="36"/>
      <c r="P598" s="35"/>
    </row>
    <row r="599" spans="1:16" ht="12.75" customHeight="1" x14ac:dyDescent="0.2">
      <c r="A599" s="35"/>
      <c r="F599" s="88"/>
      <c r="G599" s="88"/>
      <c r="K599" s="89"/>
      <c r="L599" s="90"/>
      <c r="M599" s="76"/>
      <c r="N599" s="36"/>
      <c r="P599" s="35"/>
    </row>
    <row r="600" spans="1:16" ht="12.75" customHeight="1" x14ac:dyDescent="0.2">
      <c r="A600" s="35"/>
      <c r="F600" s="88"/>
      <c r="G600" s="88"/>
      <c r="K600" s="89"/>
      <c r="L600" s="90"/>
      <c r="M600" s="76"/>
      <c r="N600" s="36"/>
      <c r="P600" s="35"/>
    </row>
    <row r="601" spans="1:16" ht="12.75" customHeight="1" x14ac:dyDescent="0.2">
      <c r="A601" s="35"/>
      <c r="F601" s="88"/>
      <c r="G601" s="88"/>
      <c r="K601" s="89"/>
      <c r="L601" s="90"/>
      <c r="M601" s="76"/>
      <c r="N601" s="36"/>
      <c r="P601" s="35"/>
    </row>
    <row r="602" spans="1:16" ht="12.75" customHeight="1" x14ac:dyDescent="0.2">
      <c r="A602" s="35"/>
      <c r="F602" s="88"/>
      <c r="G602" s="88"/>
      <c r="K602" s="89"/>
      <c r="L602" s="90"/>
      <c r="M602" s="76"/>
      <c r="N602" s="36"/>
      <c r="P602" s="35"/>
    </row>
    <row r="603" spans="1:16" ht="12.75" customHeight="1" x14ac:dyDescent="0.2">
      <c r="A603" s="35"/>
      <c r="F603" s="88"/>
      <c r="G603" s="88"/>
      <c r="K603" s="89"/>
      <c r="L603" s="90"/>
      <c r="M603" s="76"/>
      <c r="N603" s="36"/>
      <c r="P603" s="35"/>
    </row>
    <row r="604" spans="1:16" ht="12.75" customHeight="1" x14ac:dyDescent="0.2">
      <c r="A604" s="35"/>
      <c r="F604" s="88"/>
      <c r="G604" s="88"/>
      <c r="K604" s="89"/>
      <c r="L604" s="90"/>
      <c r="M604" s="76"/>
      <c r="N604" s="36"/>
      <c r="P604" s="35"/>
    </row>
    <row r="605" spans="1:16" ht="12.75" customHeight="1" x14ac:dyDescent="0.2">
      <c r="A605" s="35"/>
      <c r="F605" s="88"/>
      <c r="G605" s="88"/>
      <c r="K605" s="89"/>
      <c r="L605" s="90"/>
      <c r="M605" s="76"/>
      <c r="N605" s="36"/>
      <c r="P605" s="35"/>
    </row>
    <row r="606" spans="1:16" ht="12.75" customHeight="1" x14ac:dyDescent="0.2">
      <c r="A606" s="35"/>
      <c r="F606" s="88"/>
      <c r="G606" s="88"/>
      <c r="K606" s="89"/>
      <c r="L606" s="90"/>
      <c r="M606" s="76"/>
      <c r="N606" s="36"/>
      <c r="P606" s="35"/>
    </row>
    <row r="607" spans="1:16" ht="12.75" customHeight="1" x14ac:dyDescent="0.2">
      <c r="A607" s="35"/>
      <c r="F607" s="88"/>
      <c r="G607" s="88"/>
      <c r="K607" s="89"/>
      <c r="L607" s="90"/>
      <c r="M607" s="76"/>
      <c r="N607" s="36"/>
      <c r="P607" s="35"/>
    </row>
    <row r="608" spans="1:16" ht="12.75" customHeight="1" x14ac:dyDescent="0.2">
      <c r="A608" s="35"/>
      <c r="F608" s="88"/>
      <c r="G608" s="88"/>
      <c r="K608" s="89"/>
      <c r="L608" s="90"/>
      <c r="M608" s="76"/>
      <c r="N608" s="36"/>
      <c r="P608" s="35"/>
    </row>
    <row r="609" spans="1:16" ht="12.75" customHeight="1" x14ac:dyDescent="0.2">
      <c r="A609" s="35"/>
      <c r="F609" s="88"/>
      <c r="G609" s="88"/>
      <c r="K609" s="89"/>
      <c r="L609" s="90"/>
      <c r="M609" s="76"/>
      <c r="N609" s="36"/>
      <c r="P609" s="35"/>
    </row>
    <row r="610" spans="1:16" ht="12.75" customHeight="1" x14ac:dyDescent="0.2">
      <c r="A610" s="35"/>
      <c r="F610" s="88"/>
      <c r="G610" s="88"/>
      <c r="K610" s="89"/>
      <c r="L610" s="90"/>
      <c r="M610" s="76"/>
      <c r="N610" s="36"/>
      <c r="P610" s="35"/>
    </row>
    <row r="611" spans="1:16" ht="12.75" customHeight="1" x14ac:dyDescent="0.2">
      <c r="A611" s="35"/>
      <c r="F611" s="88"/>
      <c r="G611" s="88"/>
      <c r="K611" s="89"/>
      <c r="L611" s="90"/>
      <c r="M611" s="76"/>
      <c r="N611" s="36"/>
      <c r="P611" s="35"/>
    </row>
    <row r="612" spans="1:16" ht="12.75" customHeight="1" x14ac:dyDescent="0.2">
      <c r="A612" s="35"/>
      <c r="F612" s="88"/>
      <c r="G612" s="88"/>
      <c r="K612" s="89"/>
      <c r="L612" s="90"/>
      <c r="M612" s="76"/>
      <c r="N612" s="36"/>
      <c r="P612" s="35"/>
    </row>
    <row r="613" spans="1:16" ht="12.75" customHeight="1" x14ac:dyDescent="0.2">
      <c r="A613" s="35"/>
      <c r="F613" s="88"/>
      <c r="G613" s="88"/>
      <c r="K613" s="89"/>
      <c r="L613" s="90"/>
      <c r="M613" s="76"/>
      <c r="N613" s="36"/>
      <c r="P613" s="35"/>
    </row>
    <row r="614" spans="1:16" ht="12.75" customHeight="1" x14ac:dyDescent="0.2">
      <c r="A614" s="35"/>
      <c r="F614" s="88"/>
      <c r="G614" s="88"/>
      <c r="K614" s="89"/>
      <c r="L614" s="90"/>
      <c r="M614" s="76"/>
      <c r="N614" s="36"/>
      <c r="P614" s="35"/>
    </row>
    <row r="615" spans="1:16" ht="12.75" customHeight="1" x14ac:dyDescent="0.2">
      <c r="A615" s="35"/>
      <c r="F615" s="88"/>
      <c r="G615" s="88"/>
      <c r="K615" s="89"/>
      <c r="L615" s="90"/>
      <c r="M615" s="76"/>
      <c r="N615" s="36"/>
      <c r="P615" s="35"/>
    </row>
    <row r="616" spans="1:16" ht="12.75" customHeight="1" x14ac:dyDescent="0.2">
      <c r="A616" s="35"/>
      <c r="F616" s="88"/>
      <c r="G616" s="88"/>
      <c r="K616" s="89"/>
      <c r="L616" s="90"/>
      <c r="M616" s="76"/>
      <c r="N616" s="36"/>
      <c r="P616" s="35"/>
    </row>
    <row r="617" spans="1:16" ht="12.75" customHeight="1" x14ac:dyDescent="0.2">
      <c r="A617" s="35"/>
      <c r="F617" s="88"/>
      <c r="G617" s="88"/>
      <c r="K617" s="89"/>
      <c r="L617" s="90"/>
      <c r="M617" s="76"/>
      <c r="N617" s="36"/>
      <c r="P617" s="35"/>
    </row>
    <row r="618" spans="1:16" ht="12.75" customHeight="1" x14ac:dyDescent="0.2">
      <c r="A618" s="35"/>
      <c r="F618" s="88"/>
      <c r="G618" s="88"/>
      <c r="K618" s="89"/>
      <c r="L618" s="90"/>
      <c r="M618" s="76"/>
      <c r="N618" s="36"/>
      <c r="P618" s="35"/>
    </row>
    <row r="619" spans="1:16" ht="12.75" customHeight="1" x14ac:dyDescent="0.2">
      <c r="A619" s="35"/>
      <c r="F619" s="88"/>
      <c r="G619" s="88"/>
      <c r="K619" s="89"/>
      <c r="L619" s="90"/>
      <c r="M619" s="76"/>
      <c r="N619" s="36"/>
      <c r="P619" s="35"/>
    </row>
    <row r="620" spans="1:16" ht="12.75" customHeight="1" x14ac:dyDescent="0.2">
      <c r="A620" s="35"/>
      <c r="F620" s="88"/>
      <c r="G620" s="88"/>
      <c r="K620" s="89"/>
      <c r="L620" s="90"/>
      <c r="M620" s="76"/>
      <c r="N620" s="36"/>
      <c r="P620" s="35"/>
    </row>
    <row r="621" spans="1:16" ht="12.75" customHeight="1" x14ac:dyDescent="0.2">
      <c r="A621" s="35"/>
      <c r="F621" s="88"/>
      <c r="G621" s="88"/>
      <c r="K621" s="89"/>
      <c r="L621" s="90"/>
      <c r="M621" s="76"/>
      <c r="N621" s="36"/>
      <c r="P621" s="35"/>
    </row>
    <row r="622" spans="1:16" ht="12.75" customHeight="1" x14ac:dyDescent="0.2">
      <c r="A622" s="35"/>
      <c r="F622" s="88"/>
      <c r="G622" s="88"/>
      <c r="K622" s="89"/>
      <c r="L622" s="90"/>
      <c r="M622" s="76"/>
      <c r="N622" s="36"/>
      <c r="P622" s="35"/>
    </row>
    <row r="623" spans="1:16" ht="12.75" customHeight="1" x14ac:dyDescent="0.2">
      <c r="A623" s="35"/>
      <c r="F623" s="88"/>
      <c r="G623" s="88"/>
      <c r="K623" s="89"/>
      <c r="L623" s="90"/>
      <c r="M623" s="76"/>
      <c r="N623" s="36"/>
      <c r="P623" s="35"/>
    </row>
    <row r="624" spans="1:16" ht="12.75" customHeight="1" x14ac:dyDescent="0.2">
      <c r="A624" s="35"/>
      <c r="F624" s="88"/>
      <c r="G624" s="88"/>
      <c r="K624" s="89"/>
      <c r="L624" s="90"/>
      <c r="M624" s="76"/>
      <c r="N624" s="36"/>
      <c r="P624" s="35"/>
    </row>
    <row r="625" spans="1:16" ht="12.75" customHeight="1" x14ac:dyDescent="0.2">
      <c r="A625" s="35"/>
      <c r="F625" s="88"/>
      <c r="G625" s="88"/>
      <c r="K625" s="89"/>
      <c r="L625" s="90"/>
      <c r="M625" s="76"/>
      <c r="N625" s="36"/>
      <c r="P625" s="35"/>
    </row>
    <row r="626" spans="1:16" ht="12.75" customHeight="1" x14ac:dyDescent="0.2">
      <c r="A626" s="35"/>
      <c r="F626" s="88"/>
      <c r="G626" s="88"/>
      <c r="K626" s="89"/>
      <c r="L626" s="90"/>
      <c r="M626" s="76"/>
      <c r="N626" s="36"/>
      <c r="P626" s="35"/>
    </row>
    <row r="627" spans="1:16" ht="12.75" customHeight="1" x14ac:dyDescent="0.2">
      <c r="A627" s="35"/>
      <c r="F627" s="88"/>
      <c r="G627" s="88"/>
      <c r="K627" s="89"/>
      <c r="L627" s="90"/>
      <c r="M627" s="76"/>
      <c r="N627" s="36"/>
      <c r="P627" s="35"/>
    </row>
    <row r="628" spans="1:16" ht="12.75" customHeight="1" x14ac:dyDescent="0.2">
      <c r="A628" s="35"/>
      <c r="F628" s="88"/>
      <c r="G628" s="88"/>
      <c r="K628" s="89"/>
      <c r="L628" s="90"/>
      <c r="M628" s="76"/>
      <c r="N628" s="36"/>
      <c r="P628" s="35"/>
    </row>
    <row r="629" spans="1:16" ht="12.75" customHeight="1" x14ac:dyDescent="0.2">
      <c r="A629" s="35"/>
      <c r="F629" s="88"/>
      <c r="G629" s="88"/>
      <c r="K629" s="89"/>
      <c r="L629" s="90"/>
      <c r="M629" s="76"/>
      <c r="N629" s="36"/>
      <c r="P629" s="35"/>
    </row>
    <row r="630" spans="1:16" ht="12.75" customHeight="1" x14ac:dyDescent="0.2">
      <c r="A630" s="35"/>
      <c r="F630" s="88"/>
      <c r="G630" s="88"/>
      <c r="K630" s="89"/>
      <c r="L630" s="90"/>
      <c r="M630" s="76"/>
      <c r="N630" s="36"/>
      <c r="P630" s="35"/>
    </row>
    <row r="631" spans="1:16" ht="12.75" customHeight="1" x14ac:dyDescent="0.2">
      <c r="A631" s="35"/>
      <c r="F631" s="88"/>
      <c r="G631" s="88"/>
      <c r="K631" s="89"/>
      <c r="L631" s="90"/>
      <c r="M631" s="76"/>
      <c r="N631" s="36"/>
      <c r="P631" s="35"/>
    </row>
    <row r="632" spans="1:16" ht="12.75" customHeight="1" x14ac:dyDescent="0.2">
      <c r="A632" s="35"/>
      <c r="F632" s="88"/>
      <c r="G632" s="88"/>
      <c r="K632" s="89"/>
      <c r="L632" s="90"/>
      <c r="M632" s="76"/>
      <c r="N632" s="36"/>
      <c r="P632" s="35"/>
    </row>
    <row r="633" spans="1:16" ht="12.75" customHeight="1" x14ac:dyDescent="0.2">
      <c r="A633" s="35"/>
      <c r="F633" s="88"/>
      <c r="G633" s="88"/>
      <c r="K633" s="89"/>
      <c r="L633" s="90"/>
      <c r="M633" s="76"/>
      <c r="N633" s="36"/>
      <c r="P633" s="35"/>
    </row>
    <row r="634" spans="1:16" ht="12.75" customHeight="1" x14ac:dyDescent="0.2">
      <c r="A634" s="35"/>
      <c r="F634" s="88"/>
      <c r="G634" s="88"/>
      <c r="K634" s="89"/>
      <c r="L634" s="90"/>
      <c r="M634" s="76"/>
      <c r="N634" s="36"/>
      <c r="P634" s="35"/>
    </row>
    <row r="635" spans="1:16" ht="12.75" customHeight="1" x14ac:dyDescent="0.2">
      <c r="A635" s="35"/>
      <c r="F635" s="88"/>
      <c r="G635" s="88"/>
      <c r="K635" s="89"/>
      <c r="L635" s="90"/>
      <c r="M635" s="76"/>
      <c r="N635" s="36"/>
      <c r="P635" s="35"/>
    </row>
    <row r="636" spans="1:16" ht="12.75" customHeight="1" x14ac:dyDescent="0.2">
      <c r="A636" s="35"/>
      <c r="F636" s="88"/>
      <c r="G636" s="88"/>
      <c r="K636" s="89"/>
      <c r="L636" s="90"/>
      <c r="M636" s="76"/>
      <c r="N636" s="36"/>
      <c r="P636" s="35"/>
    </row>
    <row r="637" spans="1:16" ht="12.75" customHeight="1" x14ac:dyDescent="0.2">
      <c r="A637" s="35"/>
      <c r="F637" s="88"/>
      <c r="G637" s="88"/>
      <c r="K637" s="89"/>
      <c r="L637" s="90"/>
      <c r="M637" s="76"/>
      <c r="N637" s="36"/>
      <c r="P637" s="35"/>
    </row>
    <row r="638" spans="1:16" ht="12.75" customHeight="1" x14ac:dyDescent="0.2">
      <c r="A638" s="35"/>
      <c r="F638" s="88"/>
      <c r="G638" s="88"/>
      <c r="K638" s="89"/>
      <c r="L638" s="90"/>
      <c r="M638" s="76"/>
      <c r="N638" s="36"/>
      <c r="P638" s="35"/>
    </row>
    <row r="639" spans="1:16" ht="12.75" customHeight="1" x14ac:dyDescent="0.2">
      <c r="A639" s="35"/>
      <c r="F639" s="88"/>
      <c r="G639" s="88"/>
      <c r="K639" s="89"/>
      <c r="L639" s="90"/>
      <c r="M639" s="76"/>
      <c r="N639" s="36"/>
      <c r="P639" s="35"/>
    </row>
    <row r="640" spans="1:16" ht="12.75" customHeight="1" x14ac:dyDescent="0.2">
      <c r="A640" s="35"/>
      <c r="F640" s="88"/>
      <c r="G640" s="88"/>
      <c r="K640" s="89"/>
      <c r="L640" s="90"/>
      <c r="M640" s="76"/>
      <c r="N640" s="36"/>
      <c r="P640" s="35"/>
    </row>
    <row r="641" spans="1:16" ht="12.75" customHeight="1" x14ac:dyDescent="0.2">
      <c r="A641" s="35"/>
      <c r="F641" s="88"/>
      <c r="G641" s="88"/>
      <c r="K641" s="89"/>
      <c r="L641" s="90"/>
      <c r="M641" s="76"/>
      <c r="N641" s="36"/>
      <c r="P641" s="35"/>
    </row>
    <row r="642" spans="1:16" ht="12.75" customHeight="1" x14ac:dyDescent="0.2">
      <c r="A642" s="35"/>
      <c r="F642" s="88"/>
      <c r="G642" s="88"/>
      <c r="K642" s="89"/>
      <c r="L642" s="90"/>
      <c r="M642" s="76"/>
      <c r="N642" s="36"/>
      <c r="P642" s="35"/>
    </row>
    <row r="643" spans="1:16" ht="12.75" customHeight="1" x14ac:dyDescent="0.2">
      <c r="A643" s="35"/>
      <c r="F643" s="88"/>
      <c r="G643" s="88"/>
      <c r="K643" s="89"/>
      <c r="L643" s="90"/>
      <c r="M643" s="76"/>
      <c r="N643" s="36"/>
      <c r="P643" s="35"/>
    </row>
    <row r="644" spans="1:16" ht="12.75" customHeight="1" x14ac:dyDescent="0.2">
      <c r="A644" s="35"/>
      <c r="F644" s="88"/>
      <c r="G644" s="88"/>
      <c r="K644" s="89"/>
      <c r="L644" s="90"/>
      <c r="M644" s="76"/>
      <c r="N644" s="36"/>
      <c r="P644" s="35"/>
    </row>
    <row r="645" spans="1:16" ht="12.75" customHeight="1" x14ac:dyDescent="0.2">
      <c r="A645" s="35"/>
      <c r="F645" s="88"/>
      <c r="G645" s="88"/>
      <c r="K645" s="89"/>
      <c r="L645" s="90"/>
      <c r="M645" s="76"/>
      <c r="N645" s="36"/>
      <c r="P645" s="35"/>
    </row>
    <row r="646" spans="1:16" ht="12.75" customHeight="1" x14ac:dyDescent="0.2">
      <c r="A646" s="35"/>
      <c r="F646" s="88"/>
      <c r="G646" s="88"/>
      <c r="K646" s="89"/>
      <c r="L646" s="90"/>
      <c r="M646" s="76"/>
      <c r="N646" s="36"/>
      <c r="P646" s="35"/>
    </row>
    <row r="647" spans="1:16" ht="12.75" customHeight="1" x14ac:dyDescent="0.2">
      <c r="A647" s="35"/>
      <c r="F647" s="88"/>
      <c r="G647" s="88"/>
      <c r="K647" s="89"/>
      <c r="L647" s="90"/>
      <c r="M647" s="76"/>
      <c r="N647" s="36"/>
      <c r="P647" s="35"/>
    </row>
    <row r="648" spans="1:16" ht="12.75" customHeight="1" x14ac:dyDescent="0.2">
      <c r="A648" s="35"/>
      <c r="F648" s="88"/>
      <c r="G648" s="88"/>
      <c r="K648" s="89"/>
      <c r="L648" s="90"/>
      <c r="M648" s="76"/>
      <c r="N648" s="36"/>
      <c r="P648" s="35"/>
    </row>
    <row r="649" spans="1:16" ht="12.75" customHeight="1" x14ac:dyDescent="0.2">
      <c r="A649" s="35"/>
      <c r="F649" s="88"/>
      <c r="G649" s="88"/>
      <c r="K649" s="89"/>
      <c r="L649" s="90"/>
      <c r="M649" s="76"/>
      <c r="N649" s="36"/>
      <c r="P649" s="35"/>
    </row>
    <row r="650" spans="1:16" ht="12.75" customHeight="1" x14ac:dyDescent="0.2">
      <c r="A650" s="35"/>
      <c r="F650" s="88"/>
      <c r="G650" s="88"/>
      <c r="K650" s="89"/>
      <c r="L650" s="90"/>
      <c r="M650" s="76"/>
      <c r="N650" s="36"/>
      <c r="P650" s="35"/>
    </row>
    <row r="651" spans="1:16" ht="12.75" customHeight="1" x14ac:dyDescent="0.2">
      <c r="A651" s="35"/>
      <c r="F651" s="88"/>
      <c r="G651" s="88"/>
      <c r="K651" s="89"/>
      <c r="L651" s="90"/>
      <c r="M651" s="76"/>
      <c r="N651" s="36"/>
      <c r="P651" s="35"/>
    </row>
    <row r="652" spans="1:16" ht="12.75" customHeight="1" x14ac:dyDescent="0.2">
      <c r="A652" s="35"/>
      <c r="F652" s="88"/>
      <c r="G652" s="88"/>
      <c r="K652" s="89"/>
      <c r="L652" s="90"/>
      <c r="M652" s="76"/>
      <c r="N652" s="36"/>
      <c r="P652" s="35"/>
    </row>
    <row r="653" spans="1:16" ht="12.75" customHeight="1" x14ac:dyDescent="0.2">
      <c r="A653" s="35"/>
      <c r="F653" s="88"/>
      <c r="G653" s="88"/>
      <c r="K653" s="89"/>
      <c r="L653" s="90"/>
      <c r="M653" s="76"/>
      <c r="N653" s="36"/>
      <c r="P653" s="35"/>
    </row>
    <row r="654" spans="1:16" ht="12.75" customHeight="1" x14ac:dyDescent="0.2">
      <c r="A654" s="35"/>
      <c r="F654" s="88"/>
      <c r="G654" s="88"/>
      <c r="K654" s="89"/>
      <c r="L654" s="90"/>
      <c r="M654" s="76"/>
      <c r="N654" s="36"/>
      <c r="P654" s="35"/>
    </row>
    <row r="655" spans="1:16" ht="12.75" customHeight="1" x14ac:dyDescent="0.2">
      <c r="A655" s="35"/>
      <c r="F655" s="88"/>
      <c r="G655" s="88"/>
      <c r="K655" s="89"/>
      <c r="L655" s="90"/>
      <c r="M655" s="76"/>
      <c r="N655" s="36"/>
      <c r="P655" s="35"/>
    </row>
    <row r="656" spans="1:16" ht="12.75" customHeight="1" x14ac:dyDescent="0.2">
      <c r="A656" s="35"/>
      <c r="F656" s="88"/>
      <c r="G656" s="88"/>
      <c r="K656" s="89"/>
      <c r="L656" s="90"/>
      <c r="M656" s="76"/>
      <c r="N656" s="36"/>
      <c r="P656" s="35"/>
    </row>
    <row r="657" spans="1:16" ht="12.75" customHeight="1" x14ac:dyDescent="0.2">
      <c r="A657" s="35"/>
      <c r="F657" s="88"/>
      <c r="G657" s="88"/>
      <c r="K657" s="89"/>
      <c r="L657" s="90"/>
      <c r="M657" s="76"/>
      <c r="N657" s="36"/>
      <c r="P657" s="35"/>
    </row>
    <row r="658" spans="1:16" ht="12.75" customHeight="1" x14ac:dyDescent="0.2">
      <c r="A658" s="35"/>
      <c r="F658" s="88"/>
      <c r="G658" s="88"/>
      <c r="K658" s="89"/>
      <c r="L658" s="90"/>
      <c r="M658" s="76"/>
      <c r="N658" s="36"/>
      <c r="P658" s="35"/>
    </row>
    <row r="659" spans="1:16" ht="12.75" customHeight="1" x14ac:dyDescent="0.2">
      <c r="A659" s="35"/>
      <c r="F659" s="88"/>
      <c r="G659" s="88"/>
      <c r="K659" s="89"/>
      <c r="L659" s="90"/>
      <c r="M659" s="76"/>
      <c r="N659" s="36"/>
      <c r="P659" s="35"/>
    </row>
    <row r="660" spans="1:16" ht="12.75" customHeight="1" x14ac:dyDescent="0.2">
      <c r="A660" s="35"/>
      <c r="F660" s="88"/>
      <c r="G660" s="88"/>
      <c r="K660" s="89"/>
      <c r="L660" s="90"/>
      <c r="M660" s="76"/>
      <c r="N660" s="36"/>
      <c r="P660" s="35"/>
    </row>
    <row r="661" spans="1:16" ht="12.75" customHeight="1" x14ac:dyDescent="0.2">
      <c r="A661" s="35"/>
      <c r="F661" s="88"/>
      <c r="G661" s="88"/>
      <c r="K661" s="89"/>
      <c r="L661" s="90"/>
      <c r="M661" s="76"/>
      <c r="N661" s="36"/>
      <c r="P661" s="35"/>
    </row>
    <row r="662" spans="1:16" ht="12.75" customHeight="1" x14ac:dyDescent="0.2">
      <c r="A662" s="35"/>
      <c r="F662" s="88"/>
      <c r="G662" s="88"/>
      <c r="K662" s="89"/>
      <c r="L662" s="90"/>
      <c r="M662" s="76"/>
      <c r="N662" s="36"/>
      <c r="P662" s="35"/>
    </row>
    <row r="663" spans="1:16" ht="12.75" customHeight="1" x14ac:dyDescent="0.2">
      <c r="A663" s="35"/>
      <c r="F663" s="88"/>
      <c r="G663" s="88"/>
      <c r="K663" s="89"/>
      <c r="L663" s="90"/>
      <c r="M663" s="76"/>
      <c r="N663" s="36"/>
      <c r="P663" s="35"/>
    </row>
    <row r="664" spans="1:16" ht="12.75" customHeight="1" x14ac:dyDescent="0.2">
      <c r="A664" s="35"/>
      <c r="F664" s="88"/>
      <c r="G664" s="88"/>
      <c r="K664" s="89"/>
      <c r="L664" s="90"/>
      <c r="M664" s="76"/>
      <c r="N664" s="36"/>
      <c r="P664" s="35"/>
    </row>
    <row r="665" spans="1:16" ht="12.75" customHeight="1" x14ac:dyDescent="0.2">
      <c r="A665" s="35"/>
      <c r="F665" s="88"/>
      <c r="G665" s="88"/>
      <c r="K665" s="89"/>
      <c r="L665" s="90"/>
      <c r="M665" s="76"/>
      <c r="N665" s="36"/>
      <c r="P665" s="35"/>
    </row>
    <row r="666" spans="1:16" ht="12.75" customHeight="1" x14ac:dyDescent="0.2">
      <c r="A666" s="35"/>
      <c r="F666" s="88"/>
      <c r="G666" s="88"/>
      <c r="K666" s="89"/>
      <c r="L666" s="90"/>
      <c r="M666" s="76"/>
      <c r="N666" s="36"/>
      <c r="P666" s="35"/>
    </row>
    <row r="667" spans="1:16" ht="12.75" customHeight="1" x14ac:dyDescent="0.2">
      <c r="A667" s="35"/>
      <c r="F667" s="88"/>
      <c r="G667" s="88"/>
      <c r="K667" s="89"/>
      <c r="L667" s="90"/>
      <c r="M667" s="76"/>
      <c r="N667" s="36"/>
      <c r="P667" s="35"/>
    </row>
    <row r="668" spans="1:16" ht="12.75" customHeight="1" x14ac:dyDescent="0.2">
      <c r="A668" s="35"/>
      <c r="F668" s="88"/>
      <c r="G668" s="88"/>
      <c r="K668" s="89"/>
      <c r="L668" s="90"/>
      <c r="M668" s="76"/>
      <c r="N668" s="36"/>
      <c r="P668" s="35"/>
    </row>
    <row r="669" spans="1:16" ht="12.75" customHeight="1" x14ac:dyDescent="0.2">
      <c r="A669" s="35"/>
      <c r="F669" s="88"/>
      <c r="G669" s="88"/>
      <c r="K669" s="89"/>
      <c r="L669" s="90"/>
      <c r="M669" s="76"/>
      <c r="N669" s="36"/>
      <c r="P669" s="35"/>
    </row>
    <row r="670" spans="1:16" ht="12.75" customHeight="1" x14ac:dyDescent="0.2">
      <c r="A670" s="35"/>
      <c r="F670" s="88"/>
      <c r="G670" s="88"/>
      <c r="K670" s="89"/>
      <c r="L670" s="90"/>
      <c r="M670" s="76"/>
      <c r="N670" s="36"/>
      <c r="P670" s="35"/>
    </row>
    <row r="671" spans="1:16" ht="12.75" customHeight="1" x14ac:dyDescent="0.2">
      <c r="A671" s="35"/>
      <c r="F671" s="88"/>
      <c r="G671" s="88"/>
      <c r="K671" s="89"/>
      <c r="L671" s="90"/>
      <c r="M671" s="76"/>
      <c r="N671" s="36"/>
      <c r="P671" s="35"/>
    </row>
    <row r="672" spans="1:16" ht="12.75" customHeight="1" x14ac:dyDescent="0.2">
      <c r="A672" s="35"/>
      <c r="F672" s="88"/>
      <c r="G672" s="88"/>
      <c r="K672" s="89"/>
      <c r="L672" s="90"/>
      <c r="M672" s="76"/>
      <c r="N672" s="36"/>
      <c r="P672" s="35"/>
    </row>
    <row r="673" spans="1:16" ht="12.75" customHeight="1" x14ac:dyDescent="0.2">
      <c r="A673" s="35"/>
      <c r="F673" s="88"/>
      <c r="G673" s="88"/>
      <c r="K673" s="89"/>
      <c r="L673" s="90"/>
      <c r="M673" s="76"/>
      <c r="N673" s="36"/>
      <c r="P673" s="35"/>
    </row>
    <row r="674" spans="1:16" ht="12.75" customHeight="1" x14ac:dyDescent="0.2">
      <c r="A674" s="35"/>
      <c r="F674" s="88"/>
      <c r="G674" s="88"/>
      <c r="K674" s="89"/>
      <c r="L674" s="90"/>
      <c r="M674" s="76"/>
      <c r="N674" s="36"/>
      <c r="P674" s="35"/>
    </row>
    <row r="675" spans="1:16" ht="12.75" customHeight="1" x14ac:dyDescent="0.2">
      <c r="A675" s="35"/>
      <c r="F675" s="88"/>
      <c r="G675" s="88"/>
      <c r="K675" s="89"/>
      <c r="L675" s="90"/>
      <c r="M675" s="76"/>
      <c r="N675" s="36"/>
      <c r="P675" s="35"/>
    </row>
    <row r="676" spans="1:16" ht="12.75" customHeight="1" x14ac:dyDescent="0.2">
      <c r="A676" s="35"/>
      <c r="F676" s="88"/>
      <c r="G676" s="88"/>
      <c r="K676" s="89"/>
      <c r="L676" s="90"/>
      <c r="M676" s="76"/>
      <c r="N676" s="36"/>
      <c r="P676" s="35"/>
    </row>
    <row r="677" spans="1:16" ht="12.75" customHeight="1" x14ac:dyDescent="0.2">
      <c r="A677" s="35"/>
      <c r="F677" s="88"/>
      <c r="G677" s="88"/>
      <c r="K677" s="89"/>
      <c r="L677" s="90"/>
      <c r="M677" s="76"/>
      <c r="N677" s="36"/>
      <c r="P677" s="35"/>
    </row>
    <row r="678" spans="1:16" ht="12.75" customHeight="1" x14ac:dyDescent="0.2">
      <c r="A678" s="35"/>
      <c r="F678" s="88"/>
      <c r="G678" s="88"/>
      <c r="K678" s="89"/>
      <c r="L678" s="90"/>
      <c r="M678" s="76"/>
      <c r="N678" s="36"/>
      <c r="P678" s="35"/>
    </row>
    <row r="679" spans="1:16" ht="12.75" customHeight="1" x14ac:dyDescent="0.2">
      <c r="A679" s="35"/>
      <c r="F679" s="88"/>
      <c r="G679" s="88"/>
      <c r="K679" s="89"/>
      <c r="L679" s="90"/>
      <c r="M679" s="76"/>
      <c r="N679" s="36"/>
      <c r="P679" s="35"/>
    </row>
    <row r="680" spans="1:16" ht="12.75" customHeight="1" x14ac:dyDescent="0.2">
      <c r="A680" s="35"/>
      <c r="F680" s="88"/>
      <c r="G680" s="88"/>
      <c r="K680" s="89"/>
      <c r="L680" s="90"/>
      <c r="M680" s="76"/>
      <c r="N680" s="36"/>
      <c r="P680" s="35"/>
    </row>
    <row r="681" spans="1:16" ht="12.75" customHeight="1" x14ac:dyDescent="0.2">
      <c r="A681" s="35"/>
      <c r="F681" s="88"/>
      <c r="G681" s="88"/>
      <c r="K681" s="89"/>
      <c r="L681" s="90"/>
      <c r="M681" s="76"/>
      <c r="N681" s="36"/>
      <c r="P681" s="35"/>
    </row>
    <row r="682" spans="1:16" ht="12.75" customHeight="1" x14ac:dyDescent="0.2">
      <c r="A682" s="35"/>
      <c r="F682" s="88"/>
      <c r="G682" s="88"/>
      <c r="K682" s="89"/>
      <c r="L682" s="90"/>
      <c r="M682" s="76"/>
      <c r="N682" s="36"/>
      <c r="P682" s="35"/>
    </row>
    <row r="683" spans="1:16" ht="12.75" customHeight="1" x14ac:dyDescent="0.2">
      <c r="A683" s="35"/>
      <c r="F683" s="88"/>
      <c r="G683" s="88"/>
      <c r="K683" s="89"/>
      <c r="L683" s="90"/>
      <c r="M683" s="76"/>
      <c r="N683" s="36"/>
      <c r="P683" s="35"/>
    </row>
    <row r="684" spans="1:16" ht="12.75" customHeight="1" x14ac:dyDescent="0.2">
      <c r="A684" s="35"/>
      <c r="F684" s="88"/>
      <c r="G684" s="88"/>
      <c r="K684" s="89"/>
      <c r="L684" s="90"/>
      <c r="M684" s="76"/>
      <c r="N684" s="36"/>
      <c r="P684" s="35"/>
    </row>
    <row r="685" spans="1:16" ht="12.75" customHeight="1" x14ac:dyDescent="0.2">
      <c r="A685" s="35"/>
      <c r="F685" s="88"/>
      <c r="G685" s="88"/>
      <c r="K685" s="89"/>
      <c r="L685" s="90"/>
      <c r="M685" s="76"/>
      <c r="N685" s="36"/>
      <c r="P685" s="35"/>
    </row>
    <row r="686" spans="1:16" ht="12.75" customHeight="1" x14ac:dyDescent="0.2">
      <c r="A686" s="35"/>
      <c r="F686" s="88"/>
      <c r="G686" s="88"/>
      <c r="K686" s="89"/>
      <c r="L686" s="90"/>
      <c r="M686" s="76"/>
      <c r="N686" s="36"/>
      <c r="P686" s="35"/>
    </row>
    <row r="687" spans="1:16" ht="12.75" customHeight="1" x14ac:dyDescent="0.2">
      <c r="A687" s="35"/>
      <c r="F687" s="88"/>
      <c r="G687" s="88"/>
      <c r="K687" s="89"/>
      <c r="L687" s="90"/>
      <c r="M687" s="76"/>
      <c r="N687" s="36"/>
      <c r="P687" s="35"/>
    </row>
    <row r="688" spans="1:16" ht="12.75" customHeight="1" x14ac:dyDescent="0.2">
      <c r="A688" s="35"/>
      <c r="F688" s="88"/>
      <c r="G688" s="88"/>
      <c r="K688" s="89"/>
      <c r="L688" s="90"/>
      <c r="M688" s="76"/>
      <c r="N688" s="36"/>
      <c r="P688" s="35"/>
    </row>
    <row r="689" spans="1:16" ht="12.75" customHeight="1" x14ac:dyDescent="0.2">
      <c r="A689" s="35"/>
      <c r="F689" s="88"/>
      <c r="G689" s="88"/>
      <c r="K689" s="89"/>
      <c r="L689" s="90"/>
      <c r="M689" s="76"/>
      <c r="N689" s="36"/>
      <c r="P689" s="35"/>
    </row>
    <row r="690" spans="1:16" ht="12.75" customHeight="1" x14ac:dyDescent="0.2">
      <c r="A690" s="35"/>
      <c r="F690" s="88"/>
      <c r="G690" s="88"/>
      <c r="K690" s="89"/>
      <c r="L690" s="90"/>
      <c r="M690" s="76"/>
      <c r="N690" s="36"/>
      <c r="P690" s="35"/>
    </row>
    <row r="691" spans="1:16" ht="12.75" customHeight="1" x14ac:dyDescent="0.2">
      <c r="A691" s="35"/>
      <c r="F691" s="88"/>
      <c r="G691" s="88"/>
      <c r="K691" s="89"/>
      <c r="L691" s="90"/>
      <c r="M691" s="76"/>
      <c r="N691" s="36"/>
      <c r="P691" s="35"/>
    </row>
    <row r="692" spans="1:16" ht="12.75" customHeight="1" x14ac:dyDescent="0.2">
      <c r="A692" s="35"/>
      <c r="F692" s="88"/>
      <c r="G692" s="88"/>
      <c r="K692" s="89"/>
      <c r="L692" s="90"/>
      <c r="M692" s="76"/>
      <c r="N692" s="36"/>
      <c r="P692" s="35"/>
    </row>
    <row r="693" spans="1:16" ht="12.75" customHeight="1" x14ac:dyDescent="0.2">
      <c r="A693" s="35"/>
      <c r="F693" s="88"/>
      <c r="G693" s="88"/>
      <c r="K693" s="89"/>
      <c r="L693" s="90"/>
      <c r="M693" s="76"/>
      <c r="N693" s="36"/>
      <c r="P693" s="35"/>
    </row>
    <row r="694" spans="1:16" ht="12.75" customHeight="1" x14ac:dyDescent="0.2">
      <c r="A694" s="35"/>
      <c r="F694" s="88"/>
      <c r="G694" s="88"/>
      <c r="K694" s="89"/>
      <c r="L694" s="90"/>
      <c r="M694" s="76"/>
      <c r="N694" s="36"/>
      <c r="P694" s="35"/>
    </row>
    <row r="695" spans="1:16" ht="12.75" customHeight="1" x14ac:dyDescent="0.2">
      <c r="A695" s="35"/>
      <c r="F695" s="88"/>
      <c r="G695" s="88"/>
      <c r="K695" s="89"/>
      <c r="L695" s="90"/>
      <c r="M695" s="76"/>
      <c r="N695" s="36"/>
      <c r="P695" s="35"/>
    </row>
    <row r="696" spans="1:16" ht="12.75" customHeight="1" x14ac:dyDescent="0.2">
      <c r="A696" s="35"/>
      <c r="F696" s="88"/>
      <c r="G696" s="88"/>
      <c r="K696" s="89"/>
      <c r="L696" s="90"/>
      <c r="M696" s="76"/>
      <c r="N696" s="36"/>
      <c r="P696" s="35"/>
    </row>
    <row r="697" spans="1:16" ht="12.75" customHeight="1" x14ac:dyDescent="0.2">
      <c r="A697" s="35"/>
      <c r="F697" s="88"/>
      <c r="G697" s="88"/>
      <c r="K697" s="89"/>
      <c r="L697" s="90"/>
      <c r="M697" s="76"/>
      <c r="N697" s="36"/>
      <c r="P697" s="35"/>
    </row>
    <row r="698" spans="1:16" ht="12.75" customHeight="1" x14ac:dyDescent="0.2">
      <c r="A698" s="35"/>
      <c r="F698" s="88"/>
      <c r="G698" s="88"/>
      <c r="K698" s="89"/>
      <c r="L698" s="90"/>
      <c r="M698" s="76"/>
      <c r="N698" s="36"/>
      <c r="P698" s="35"/>
    </row>
    <row r="699" spans="1:16" ht="12.75" customHeight="1" x14ac:dyDescent="0.2">
      <c r="A699" s="35"/>
      <c r="F699" s="88"/>
      <c r="G699" s="88"/>
      <c r="K699" s="89"/>
      <c r="L699" s="90"/>
      <c r="M699" s="76"/>
      <c r="N699" s="36"/>
      <c r="P699" s="35"/>
    </row>
    <row r="700" spans="1:16" ht="12.75" customHeight="1" x14ac:dyDescent="0.2">
      <c r="A700" s="35"/>
      <c r="F700" s="88"/>
      <c r="G700" s="88"/>
      <c r="K700" s="89"/>
      <c r="L700" s="90"/>
      <c r="M700" s="76"/>
      <c r="N700" s="36"/>
      <c r="P700" s="35"/>
    </row>
    <row r="701" spans="1:16" ht="12.75" customHeight="1" x14ac:dyDescent="0.2">
      <c r="A701" s="35"/>
      <c r="F701" s="88"/>
      <c r="G701" s="88"/>
      <c r="K701" s="89"/>
      <c r="L701" s="90"/>
      <c r="M701" s="76"/>
      <c r="N701" s="36"/>
      <c r="P701" s="35"/>
    </row>
    <row r="702" spans="1:16" ht="12.75" customHeight="1" x14ac:dyDescent="0.2">
      <c r="A702" s="35"/>
      <c r="F702" s="88"/>
      <c r="G702" s="88"/>
      <c r="K702" s="89"/>
      <c r="L702" s="90"/>
      <c r="M702" s="76"/>
      <c r="N702" s="36"/>
      <c r="P702" s="35"/>
    </row>
    <row r="703" spans="1:16" ht="12.75" customHeight="1" x14ac:dyDescent="0.2">
      <c r="A703" s="35"/>
      <c r="F703" s="88"/>
      <c r="G703" s="88"/>
      <c r="K703" s="89"/>
      <c r="L703" s="90"/>
      <c r="M703" s="76"/>
      <c r="N703" s="36"/>
      <c r="P703" s="35"/>
    </row>
    <row r="704" spans="1:16" ht="12.75" customHeight="1" x14ac:dyDescent="0.2">
      <c r="A704" s="35"/>
      <c r="F704" s="88"/>
      <c r="G704" s="88"/>
      <c r="K704" s="89"/>
      <c r="L704" s="90"/>
      <c r="M704" s="76"/>
      <c r="N704" s="36"/>
      <c r="P704" s="35"/>
    </row>
    <row r="705" spans="1:16" ht="12.75" customHeight="1" x14ac:dyDescent="0.2">
      <c r="A705" s="35"/>
      <c r="F705" s="88"/>
      <c r="G705" s="88"/>
      <c r="K705" s="89"/>
      <c r="L705" s="90"/>
      <c r="M705" s="76"/>
      <c r="N705" s="36"/>
      <c r="P705" s="35"/>
    </row>
    <row r="706" spans="1:16" ht="12.75" customHeight="1" x14ac:dyDescent="0.2">
      <c r="A706" s="35"/>
      <c r="F706" s="88"/>
      <c r="G706" s="88"/>
      <c r="K706" s="89"/>
      <c r="L706" s="90"/>
      <c r="M706" s="76"/>
      <c r="N706" s="36"/>
      <c r="P706" s="35"/>
    </row>
    <row r="707" spans="1:16" ht="12.75" customHeight="1" x14ac:dyDescent="0.2">
      <c r="A707" s="35"/>
      <c r="F707" s="88"/>
      <c r="G707" s="88"/>
      <c r="K707" s="89"/>
      <c r="L707" s="90"/>
      <c r="M707" s="76"/>
      <c r="N707" s="36"/>
      <c r="P707" s="35"/>
    </row>
    <row r="708" spans="1:16" ht="12.75" customHeight="1" x14ac:dyDescent="0.2">
      <c r="A708" s="35"/>
      <c r="F708" s="88"/>
      <c r="G708" s="88"/>
      <c r="K708" s="89"/>
      <c r="L708" s="90"/>
      <c r="M708" s="76"/>
      <c r="N708" s="36"/>
      <c r="P708" s="35"/>
    </row>
    <row r="709" spans="1:16" ht="12.75" customHeight="1" x14ac:dyDescent="0.2">
      <c r="A709" s="35"/>
      <c r="F709" s="88"/>
      <c r="G709" s="88"/>
      <c r="K709" s="89"/>
      <c r="L709" s="90"/>
      <c r="M709" s="76"/>
      <c r="N709" s="36"/>
      <c r="P709" s="35"/>
    </row>
    <row r="710" spans="1:16" ht="12.75" customHeight="1" x14ac:dyDescent="0.2">
      <c r="A710" s="35"/>
      <c r="F710" s="88"/>
      <c r="G710" s="88"/>
      <c r="K710" s="89"/>
      <c r="L710" s="90"/>
      <c r="M710" s="76"/>
      <c r="N710" s="36"/>
      <c r="P710" s="35"/>
    </row>
    <row r="711" spans="1:16" ht="12.75" customHeight="1" x14ac:dyDescent="0.2">
      <c r="A711" s="35"/>
      <c r="F711" s="88"/>
      <c r="G711" s="88"/>
      <c r="K711" s="89"/>
      <c r="L711" s="90"/>
      <c r="M711" s="76"/>
      <c r="N711" s="36"/>
      <c r="P711" s="35"/>
    </row>
    <row r="712" spans="1:16" ht="12.75" customHeight="1" x14ac:dyDescent="0.2">
      <c r="A712" s="35"/>
      <c r="F712" s="88"/>
      <c r="G712" s="88"/>
      <c r="K712" s="89"/>
      <c r="L712" s="90"/>
      <c r="M712" s="76"/>
      <c r="N712" s="36"/>
      <c r="P712" s="35"/>
    </row>
    <row r="713" spans="1:16" ht="12.75" customHeight="1" x14ac:dyDescent="0.2">
      <c r="A713" s="35"/>
      <c r="F713" s="88"/>
      <c r="G713" s="88"/>
      <c r="K713" s="89"/>
      <c r="L713" s="90"/>
      <c r="M713" s="76"/>
      <c r="N713" s="36"/>
      <c r="P713" s="35"/>
    </row>
    <row r="714" spans="1:16" ht="12.75" customHeight="1" x14ac:dyDescent="0.2">
      <c r="A714" s="35"/>
      <c r="F714" s="88"/>
      <c r="G714" s="88"/>
      <c r="K714" s="89"/>
      <c r="L714" s="90"/>
      <c r="M714" s="76"/>
      <c r="N714" s="36"/>
      <c r="P714" s="35"/>
    </row>
    <row r="715" spans="1:16" ht="12.75" customHeight="1" x14ac:dyDescent="0.2">
      <c r="A715" s="35"/>
      <c r="F715" s="88"/>
      <c r="G715" s="88"/>
      <c r="K715" s="89"/>
      <c r="L715" s="90"/>
      <c r="M715" s="76"/>
      <c r="N715" s="36"/>
      <c r="P715" s="35"/>
    </row>
    <row r="716" spans="1:16" ht="12.75" customHeight="1" x14ac:dyDescent="0.2">
      <c r="A716" s="35"/>
      <c r="F716" s="88"/>
      <c r="G716" s="88"/>
      <c r="K716" s="89"/>
      <c r="L716" s="90"/>
      <c r="M716" s="76"/>
      <c r="N716" s="36"/>
      <c r="P716" s="35"/>
    </row>
    <row r="717" spans="1:16" ht="12.75" customHeight="1" x14ac:dyDescent="0.2">
      <c r="A717" s="35"/>
      <c r="F717" s="88"/>
      <c r="G717" s="88"/>
      <c r="K717" s="89"/>
      <c r="L717" s="90"/>
      <c r="M717" s="76"/>
      <c r="N717" s="36"/>
      <c r="P717" s="35"/>
    </row>
    <row r="718" spans="1:16" ht="12.75" customHeight="1" x14ac:dyDescent="0.2">
      <c r="A718" s="35"/>
      <c r="F718" s="88"/>
      <c r="G718" s="88"/>
      <c r="K718" s="89"/>
      <c r="L718" s="90"/>
      <c r="M718" s="76"/>
      <c r="N718" s="36"/>
      <c r="P718" s="35"/>
    </row>
    <row r="719" spans="1:16" ht="12.75" customHeight="1" x14ac:dyDescent="0.2">
      <c r="A719" s="35"/>
      <c r="F719" s="88"/>
      <c r="G719" s="88"/>
      <c r="K719" s="89"/>
      <c r="L719" s="90"/>
      <c r="M719" s="76"/>
      <c r="N719" s="36"/>
      <c r="P719" s="35"/>
    </row>
    <row r="720" spans="1:16" ht="12.75" customHeight="1" x14ac:dyDescent="0.2">
      <c r="A720" s="35"/>
      <c r="F720" s="88"/>
      <c r="G720" s="88"/>
      <c r="K720" s="89"/>
      <c r="L720" s="90"/>
      <c r="M720" s="76"/>
      <c r="N720" s="36"/>
      <c r="P720" s="35"/>
    </row>
    <row r="721" spans="1:16" ht="12.75" customHeight="1" x14ac:dyDescent="0.2">
      <c r="A721" s="35"/>
      <c r="F721" s="88"/>
      <c r="G721" s="88"/>
      <c r="K721" s="89"/>
      <c r="L721" s="90"/>
      <c r="M721" s="76"/>
      <c r="N721" s="36"/>
      <c r="P721" s="35"/>
    </row>
    <row r="722" spans="1:16" ht="12.75" customHeight="1" x14ac:dyDescent="0.2">
      <c r="A722" s="35"/>
      <c r="F722" s="88"/>
      <c r="G722" s="88"/>
      <c r="K722" s="89"/>
      <c r="L722" s="90"/>
      <c r="M722" s="76"/>
      <c r="N722" s="36"/>
      <c r="P722" s="35"/>
    </row>
    <row r="723" spans="1:16" ht="12.75" customHeight="1" x14ac:dyDescent="0.2">
      <c r="A723" s="35"/>
      <c r="F723" s="88"/>
      <c r="G723" s="88"/>
      <c r="K723" s="89"/>
      <c r="L723" s="90"/>
      <c r="M723" s="76"/>
      <c r="N723" s="36"/>
      <c r="P723" s="35"/>
    </row>
    <row r="724" spans="1:16" ht="12.75" customHeight="1" x14ac:dyDescent="0.2">
      <c r="A724" s="35"/>
      <c r="F724" s="88"/>
      <c r="G724" s="88"/>
      <c r="K724" s="89"/>
      <c r="L724" s="90"/>
      <c r="M724" s="76"/>
      <c r="N724" s="36"/>
      <c r="P724" s="35"/>
    </row>
    <row r="725" spans="1:16" ht="12.75" customHeight="1" x14ac:dyDescent="0.2">
      <c r="A725" s="35"/>
      <c r="F725" s="88"/>
      <c r="G725" s="88"/>
      <c r="K725" s="89"/>
      <c r="L725" s="90"/>
      <c r="M725" s="76"/>
      <c r="N725" s="36"/>
      <c r="P725" s="35"/>
    </row>
    <row r="726" spans="1:16" ht="12.75" customHeight="1" x14ac:dyDescent="0.2">
      <c r="A726" s="35"/>
      <c r="F726" s="88"/>
      <c r="G726" s="88"/>
      <c r="K726" s="89"/>
      <c r="L726" s="90"/>
      <c r="M726" s="76"/>
      <c r="N726" s="36"/>
      <c r="P726" s="35"/>
    </row>
    <row r="727" spans="1:16" ht="12.75" customHeight="1" x14ac:dyDescent="0.2">
      <c r="A727" s="35"/>
      <c r="F727" s="88"/>
      <c r="G727" s="88"/>
      <c r="K727" s="89"/>
      <c r="L727" s="90"/>
      <c r="M727" s="76"/>
      <c r="N727" s="36"/>
      <c r="P727" s="35"/>
    </row>
    <row r="728" spans="1:16" ht="12.75" customHeight="1" x14ac:dyDescent="0.2">
      <c r="A728" s="35"/>
      <c r="F728" s="88"/>
      <c r="G728" s="88"/>
      <c r="K728" s="89"/>
      <c r="L728" s="90"/>
      <c r="M728" s="76"/>
      <c r="N728" s="36"/>
      <c r="P728" s="35"/>
    </row>
    <row r="729" spans="1:16" ht="12.75" customHeight="1" x14ac:dyDescent="0.2">
      <c r="A729" s="35"/>
      <c r="F729" s="88"/>
      <c r="G729" s="88"/>
      <c r="K729" s="89"/>
      <c r="L729" s="90"/>
      <c r="M729" s="76"/>
      <c r="N729" s="36"/>
      <c r="P729" s="35"/>
    </row>
    <row r="730" spans="1:16" ht="12.75" customHeight="1" x14ac:dyDescent="0.2">
      <c r="A730" s="35"/>
      <c r="F730" s="88"/>
      <c r="G730" s="88"/>
      <c r="K730" s="89"/>
      <c r="L730" s="90"/>
      <c r="M730" s="76"/>
      <c r="N730" s="36"/>
      <c r="P730" s="35"/>
    </row>
    <row r="731" spans="1:16" ht="12.75" customHeight="1" x14ac:dyDescent="0.2">
      <c r="A731" s="35"/>
      <c r="F731" s="88"/>
      <c r="G731" s="88"/>
      <c r="K731" s="89"/>
      <c r="L731" s="90"/>
      <c r="M731" s="76"/>
      <c r="N731" s="36"/>
      <c r="P731" s="35"/>
    </row>
    <row r="732" spans="1:16" ht="12.75" customHeight="1" x14ac:dyDescent="0.2">
      <c r="A732" s="35"/>
      <c r="F732" s="88"/>
      <c r="G732" s="88"/>
      <c r="K732" s="89"/>
      <c r="L732" s="90"/>
      <c r="M732" s="76"/>
      <c r="N732" s="36"/>
      <c r="P732" s="35"/>
    </row>
    <row r="733" spans="1:16" ht="12.75" customHeight="1" x14ac:dyDescent="0.2">
      <c r="A733" s="35"/>
      <c r="F733" s="88"/>
      <c r="G733" s="88"/>
      <c r="K733" s="89"/>
      <c r="L733" s="90"/>
      <c r="M733" s="76"/>
      <c r="N733" s="36"/>
      <c r="P733" s="35"/>
    </row>
    <row r="734" spans="1:16" ht="12.75" customHeight="1" x14ac:dyDescent="0.2">
      <c r="A734" s="35"/>
      <c r="F734" s="88"/>
      <c r="G734" s="88"/>
      <c r="K734" s="89"/>
      <c r="L734" s="90"/>
      <c r="M734" s="76"/>
      <c r="N734" s="36"/>
      <c r="P734" s="35"/>
    </row>
    <row r="735" spans="1:16" ht="12.75" customHeight="1" x14ac:dyDescent="0.2">
      <c r="A735" s="35"/>
      <c r="F735" s="88"/>
      <c r="G735" s="88"/>
      <c r="K735" s="89"/>
      <c r="L735" s="90"/>
      <c r="M735" s="76"/>
      <c r="N735" s="36"/>
      <c r="P735" s="35"/>
    </row>
    <row r="736" spans="1:16" ht="12.75" customHeight="1" x14ac:dyDescent="0.2">
      <c r="A736" s="35"/>
      <c r="F736" s="88"/>
      <c r="G736" s="88"/>
      <c r="K736" s="89"/>
      <c r="L736" s="90"/>
      <c r="M736" s="76"/>
      <c r="N736" s="36"/>
      <c r="P736" s="35"/>
    </row>
    <row r="737" spans="1:16" ht="12.75" customHeight="1" x14ac:dyDescent="0.2">
      <c r="A737" s="35"/>
      <c r="F737" s="88"/>
      <c r="G737" s="88"/>
      <c r="K737" s="89"/>
      <c r="L737" s="90"/>
      <c r="M737" s="76"/>
      <c r="N737" s="36"/>
      <c r="P737" s="35"/>
    </row>
    <row r="738" spans="1:16" ht="12.75" customHeight="1" x14ac:dyDescent="0.2">
      <c r="A738" s="35"/>
      <c r="F738" s="88"/>
      <c r="G738" s="88"/>
      <c r="K738" s="89"/>
      <c r="L738" s="90"/>
      <c r="M738" s="76"/>
      <c r="N738" s="36"/>
      <c r="P738" s="35"/>
    </row>
    <row r="739" spans="1:16" ht="12.75" customHeight="1" x14ac:dyDescent="0.2">
      <c r="A739" s="35"/>
      <c r="F739" s="88"/>
      <c r="G739" s="88"/>
      <c r="K739" s="89"/>
      <c r="L739" s="90"/>
      <c r="M739" s="76"/>
      <c r="N739" s="36"/>
      <c r="P739" s="35"/>
    </row>
    <row r="740" spans="1:16" ht="12.75" customHeight="1" x14ac:dyDescent="0.2">
      <c r="A740" s="35"/>
      <c r="F740" s="88"/>
      <c r="G740" s="88"/>
      <c r="K740" s="89"/>
      <c r="L740" s="90"/>
      <c r="M740" s="76"/>
      <c r="N740" s="36"/>
      <c r="P740" s="35"/>
    </row>
    <row r="741" spans="1:16" ht="12.75" customHeight="1" x14ac:dyDescent="0.2">
      <c r="A741" s="35"/>
      <c r="F741" s="88"/>
      <c r="G741" s="88"/>
      <c r="K741" s="89"/>
      <c r="L741" s="90"/>
      <c r="M741" s="76"/>
      <c r="N741" s="36"/>
      <c r="P741" s="35"/>
    </row>
    <row r="742" spans="1:16" ht="12.75" customHeight="1" x14ac:dyDescent="0.2">
      <c r="A742" s="35"/>
      <c r="F742" s="88"/>
      <c r="G742" s="88"/>
      <c r="K742" s="89"/>
      <c r="L742" s="90"/>
      <c r="M742" s="76"/>
      <c r="N742" s="36"/>
      <c r="P742" s="35"/>
    </row>
    <row r="743" spans="1:16" ht="12.75" customHeight="1" x14ac:dyDescent="0.2">
      <c r="A743" s="35"/>
      <c r="F743" s="88"/>
      <c r="G743" s="88"/>
      <c r="K743" s="89"/>
      <c r="L743" s="90"/>
      <c r="M743" s="76"/>
      <c r="N743" s="36"/>
      <c r="P743" s="35"/>
    </row>
    <row r="744" spans="1:16" ht="12.75" customHeight="1" x14ac:dyDescent="0.2">
      <c r="A744" s="35"/>
      <c r="F744" s="88"/>
      <c r="G744" s="88"/>
      <c r="K744" s="89"/>
      <c r="L744" s="90"/>
      <c r="M744" s="76"/>
      <c r="N744" s="36"/>
      <c r="P744" s="35"/>
    </row>
    <row r="745" spans="1:16" ht="12.75" customHeight="1" x14ac:dyDescent="0.2">
      <c r="A745" s="35"/>
      <c r="F745" s="88"/>
      <c r="G745" s="88"/>
      <c r="K745" s="89"/>
      <c r="L745" s="90"/>
      <c r="M745" s="76"/>
      <c r="N745" s="36"/>
      <c r="P745" s="35"/>
    </row>
    <row r="746" spans="1:16" ht="12.75" customHeight="1" x14ac:dyDescent="0.2">
      <c r="A746" s="35"/>
      <c r="F746" s="88"/>
      <c r="G746" s="88"/>
      <c r="K746" s="89"/>
      <c r="L746" s="90"/>
      <c r="M746" s="76"/>
      <c r="N746" s="36"/>
      <c r="P746" s="35"/>
    </row>
    <row r="747" spans="1:16" ht="12.75" customHeight="1" x14ac:dyDescent="0.2">
      <c r="A747" s="35"/>
      <c r="F747" s="88"/>
      <c r="G747" s="88"/>
      <c r="K747" s="89"/>
      <c r="L747" s="90"/>
      <c r="M747" s="76"/>
      <c r="N747" s="36"/>
      <c r="P747" s="35"/>
    </row>
    <row r="748" spans="1:16" ht="12.75" customHeight="1" x14ac:dyDescent="0.2">
      <c r="A748" s="35"/>
      <c r="F748" s="88"/>
      <c r="G748" s="88"/>
      <c r="K748" s="89"/>
      <c r="L748" s="90"/>
      <c r="M748" s="76"/>
      <c r="N748" s="36"/>
      <c r="P748" s="35"/>
    </row>
    <row r="749" spans="1:16" ht="12.75" customHeight="1" x14ac:dyDescent="0.2">
      <c r="A749" s="35"/>
      <c r="F749" s="88"/>
      <c r="G749" s="88"/>
      <c r="K749" s="89"/>
      <c r="L749" s="90"/>
      <c r="M749" s="76"/>
      <c r="N749" s="36"/>
      <c r="P749" s="35"/>
    </row>
    <row r="750" spans="1:16" ht="12.75" customHeight="1" x14ac:dyDescent="0.2">
      <c r="A750" s="35"/>
      <c r="F750" s="88"/>
      <c r="G750" s="88"/>
      <c r="K750" s="89"/>
      <c r="L750" s="90"/>
      <c r="M750" s="76"/>
      <c r="N750" s="36"/>
      <c r="P750" s="35"/>
    </row>
    <row r="751" spans="1:16" ht="12.75" customHeight="1" x14ac:dyDescent="0.2">
      <c r="A751" s="35"/>
      <c r="F751" s="88"/>
      <c r="G751" s="88"/>
      <c r="K751" s="89"/>
      <c r="L751" s="90"/>
      <c r="M751" s="76"/>
      <c r="N751" s="36"/>
      <c r="P751" s="35"/>
    </row>
    <row r="752" spans="1:16" ht="12.75" customHeight="1" x14ac:dyDescent="0.2">
      <c r="A752" s="35"/>
      <c r="F752" s="88"/>
      <c r="G752" s="88"/>
      <c r="K752" s="89"/>
      <c r="L752" s="90"/>
      <c r="M752" s="76"/>
      <c r="N752" s="36"/>
      <c r="P752" s="35"/>
    </row>
    <row r="753" spans="1:16" ht="12.75" customHeight="1" x14ac:dyDescent="0.2">
      <c r="A753" s="35"/>
      <c r="F753" s="88"/>
      <c r="G753" s="88"/>
      <c r="K753" s="89"/>
      <c r="L753" s="90"/>
      <c r="M753" s="76"/>
      <c r="N753" s="36"/>
      <c r="P753" s="35"/>
    </row>
    <row r="754" spans="1:16" ht="12.75" customHeight="1" x14ac:dyDescent="0.2">
      <c r="A754" s="35"/>
      <c r="F754" s="88"/>
      <c r="G754" s="88"/>
      <c r="K754" s="89"/>
      <c r="L754" s="90"/>
      <c r="M754" s="76"/>
      <c r="N754" s="36"/>
      <c r="P754" s="35"/>
    </row>
    <row r="755" spans="1:16" ht="12.75" customHeight="1" x14ac:dyDescent="0.2">
      <c r="A755" s="35"/>
      <c r="F755" s="88"/>
      <c r="G755" s="88"/>
      <c r="K755" s="89"/>
      <c r="L755" s="90"/>
      <c r="M755" s="76"/>
      <c r="N755" s="36"/>
      <c r="P755" s="35"/>
    </row>
    <row r="756" spans="1:16" ht="12.75" customHeight="1" x14ac:dyDescent="0.2">
      <c r="A756" s="35"/>
      <c r="F756" s="88"/>
      <c r="G756" s="88"/>
      <c r="K756" s="89"/>
      <c r="L756" s="90"/>
      <c r="M756" s="76"/>
      <c r="N756" s="36"/>
      <c r="P756" s="35"/>
    </row>
    <row r="757" spans="1:16" ht="12.75" customHeight="1" x14ac:dyDescent="0.2">
      <c r="A757" s="35"/>
      <c r="F757" s="88"/>
      <c r="G757" s="88"/>
      <c r="K757" s="89"/>
      <c r="L757" s="90"/>
      <c r="M757" s="76"/>
      <c r="N757" s="36"/>
      <c r="P757" s="35"/>
    </row>
    <row r="758" spans="1:16" ht="12.75" customHeight="1" x14ac:dyDescent="0.2">
      <c r="A758" s="35"/>
      <c r="F758" s="88"/>
      <c r="G758" s="88"/>
      <c r="K758" s="89"/>
      <c r="L758" s="90"/>
      <c r="M758" s="76"/>
      <c r="N758" s="36"/>
      <c r="P758" s="35"/>
    </row>
    <row r="759" spans="1:16" ht="12.75" customHeight="1" x14ac:dyDescent="0.2">
      <c r="A759" s="35"/>
      <c r="F759" s="88"/>
      <c r="G759" s="88"/>
      <c r="K759" s="89"/>
      <c r="L759" s="90"/>
      <c r="M759" s="76"/>
      <c r="N759" s="36"/>
      <c r="P759" s="35"/>
    </row>
    <row r="760" spans="1:16" ht="12.75" customHeight="1" x14ac:dyDescent="0.2">
      <c r="A760" s="35"/>
      <c r="F760" s="88"/>
      <c r="G760" s="88"/>
      <c r="K760" s="89"/>
      <c r="L760" s="90"/>
      <c r="M760" s="76"/>
      <c r="N760" s="36"/>
      <c r="P760" s="35"/>
    </row>
    <row r="761" spans="1:16" ht="12.75" customHeight="1" x14ac:dyDescent="0.2">
      <c r="A761" s="35"/>
      <c r="F761" s="88"/>
      <c r="G761" s="88"/>
      <c r="K761" s="89"/>
      <c r="L761" s="90"/>
      <c r="M761" s="76"/>
      <c r="N761" s="36"/>
      <c r="P761" s="35"/>
    </row>
    <row r="762" spans="1:16" ht="12.75" customHeight="1" x14ac:dyDescent="0.2">
      <c r="A762" s="35"/>
      <c r="F762" s="88"/>
      <c r="G762" s="88"/>
      <c r="K762" s="89"/>
      <c r="L762" s="90"/>
      <c r="M762" s="76"/>
      <c r="N762" s="36"/>
      <c r="P762" s="35"/>
    </row>
    <row r="763" spans="1:16" ht="12.75" customHeight="1" x14ac:dyDescent="0.2">
      <c r="A763" s="35"/>
      <c r="F763" s="88"/>
      <c r="G763" s="88"/>
      <c r="K763" s="89"/>
      <c r="L763" s="90"/>
      <c r="M763" s="76"/>
      <c r="N763" s="36"/>
      <c r="P763" s="35"/>
    </row>
    <row r="764" spans="1:16" ht="12.75" customHeight="1" x14ac:dyDescent="0.2">
      <c r="A764" s="35"/>
      <c r="F764" s="88"/>
      <c r="G764" s="88"/>
      <c r="K764" s="89"/>
      <c r="L764" s="90"/>
      <c r="M764" s="76"/>
      <c r="N764" s="36"/>
      <c r="P764" s="35"/>
    </row>
    <row r="765" spans="1:16" ht="12.75" customHeight="1" x14ac:dyDescent="0.2">
      <c r="A765" s="35"/>
      <c r="F765" s="88"/>
      <c r="G765" s="88"/>
      <c r="K765" s="89"/>
      <c r="L765" s="90"/>
      <c r="M765" s="76"/>
      <c r="N765" s="36"/>
      <c r="P765" s="35"/>
    </row>
    <row r="766" spans="1:16" ht="12.75" customHeight="1" x14ac:dyDescent="0.2">
      <c r="A766" s="35"/>
      <c r="F766" s="88"/>
      <c r="G766" s="88"/>
      <c r="K766" s="89"/>
      <c r="L766" s="90"/>
      <c r="M766" s="76"/>
      <c r="N766" s="36"/>
      <c r="P766" s="35"/>
    </row>
    <row r="767" spans="1:16" ht="12.75" customHeight="1" x14ac:dyDescent="0.2">
      <c r="A767" s="35"/>
      <c r="F767" s="88"/>
      <c r="G767" s="88"/>
      <c r="K767" s="89"/>
      <c r="L767" s="90"/>
      <c r="M767" s="76"/>
      <c r="N767" s="36"/>
      <c r="P767" s="35"/>
    </row>
    <row r="768" spans="1:16" ht="12.75" customHeight="1" x14ac:dyDescent="0.2">
      <c r="A768" s="35"/>
      <c r="F768" s="88"/>
      <c r="G768" s="88"/>
      <c r="K768" s="89"/>
      <c r="L768" s="90"/>
      <c r="M768" s="76"/>
      <c r="N768" s="36"/>
      <c r="P768" s="35"/>
    </row>
    <row r="769" spans="1:16" ht="12.75" customHeight="1" x14ac:dyDescent="0.2">
      <c r="A769" s="35"/>
      <c r="F769" s="88"/>
      <c r="G769" s="88"/>
      <c r="K769" s="89"/>
      <c r="L769" s="90"/>
      <c r="M769" s="76"/>
      <c r="N769" s="36"/>
      <c r="P769" s="35"/>
    </row>
    <row r="770" spans="1:16" ht="12.75" customHeight="1" x14ac:dyDescent="0.2">
      <c r="A770" s="35"/>
      <c r="F770" s="88"/>
      <c r="G770" s="88"/>
      <c r="K770" s="89"/>
      <c r="L770" s="90"/>
      <c r="M770" s="76"/>
      <c r="N770" s="36"/>
      <c r="P770" s="35"/>
    </row>
    <row r="771" spans="1:16" ht="12.75" customHeight="1" x14ac:dyDescent="0.2">
      <c r="A771" s="35"/>
      <c r="F771" s="88"/>
      <c r="G771" s="88"/>
      <c r="K771" s="89"/>
      <c r="L771" s="90"/>
      <c r="M771" s="76"/>
      <c r="N771" s="36"/>
      <c r="P771" s="35"/>
    </row>
    <row r="772" spans="1:16" ht="12.75" customHeight="1" x14ac:dyDescent="0.2">
      <c r="A772" s="35"/>
      <c r="F772" s="88"/>
      <c r="G772" s="88"/>
      <c r="K772" s="89"/>
      <c r="L772" s="90"/>
      <c r="M772" s="76"/>
      <c r="N772" s="36"/>
      <c r="P772" s="35"/>
    </row>
    <row r="773" spans="1:16" ht="12.75" customHeight="1" x14ac:dyDescent="0.2">
      <c r="A773" s="35"/>
      <c r="F773" s="88"/>
      <c r="G773" s="88"/>
      <c r="K773" s="89"/>
      <c r="L773" s="90"/>
      <c r="M773" s="76"/>
      <c r="N773" s="36"/>
      <c r="P773" s="35"/>
    </row>
    <row r="774" spans="1:16" ht="12.75" customHeight="1" x14ac:dyDescent="0.2">
      <c r="A774" s="35"/>
      <c r="F774" s="88"/>
      <c r="G774" s="88"/>
      <c r="K774" s="89"/>
      <c r="L774" s="90"/>
      <c r="M774" s="76"/>
      <c r="N774" s="36"/>
      <c r="P774" s="35"/>
    </row>
    <row r="775" spans="1:16" ht="12.75" customHeight="1" x14ac:dyDescent="0.2">
      <c r="A775" s="35"/>
      <c r="F775" s="88"/>
      <c r="G775" s="88"/>
      <c r="K775" s="89"/>
      <c r="L775" s="90"/>
      <c r="M775" s="76"/>
      <c r="N775" s="36"/>
      <c r="P775" s="35"/>
    </row>
    <row r="776" spans="1:16" ht="12.75" customHeight="1" x14ac:dyDescent="0.2">
      <c r="A776" s="35"/>
      <c r="F776" s="88"/>
      <c r="G776" s="88"/>
      <c r="K776" s="89"/>
      <c r="L776" s="90"/>
      <c r="M776" s="76"/>
      <c r="N776" s="36"/>
      <c r="P776" s="35"/>
    </row>
    <row r="777" spans="1:16" ht="12.75" customHeight="1" x14ac:dyDescent="0.2">
      <c r="A777" s="35"/>
      <c r="F777" s="88"/>
      <c r="G777" s="88"/>
      <c r="K777" s="89"/>
      <c r="L777" s="90"/>
      <c r="M777" s="76"/>
      <c r="N777" s="36"/>
      <c r="P777" s="35"/>
    </row>
    <row r="778" spans="1:16" ht="12.75" customHeight="1" x14ac:dyDescent="0.2">
      <c r="A778" s="35"/>
      <c r="F778" s="88"/>
      <c r="G778" s="88"/>
      <c r="K778" s="89"/>
      <c r="L778" s="90"/>
      <c r="M778" s="76"/>
      <c r="N778" s="36"/>
      <c r="P778" s="35"/>
    </row>
    <row r="779" spans="1:16" ht="12.75" customHeight="1" x14ac:dyDescent="0.2">
      <c r="A779" s="35"/>
      <c r="F779" s="88"/>
      <c r="G779" s="88"/>
      <c r="K779" s="89"/>
      <c r="L779" s="90"/>
      <c r="M779" s="76"/>
      <c r="N779" s="36"/>
      <c r="P779" s="35"/>
    </row>
    <row r="780" spans="1:16" ht="12.75" customHeight="1" x14ac:dyDescent="0.2">
      <c r="A780" s="35"/>
      <c r="F780" s="88"/>
      <c r="G780" s="88"/>
      <c r="K780" s="89"/>
      <c r="L780" s="90"/>
      <c r="M780" s="76"/>
      <c r="N780" s="36"/>
      <c r="P780" s="35"/>
    </row>
    <row r="781" spans="1:16" ht="12.75" customHeight="1" x14ac:dyDescent="0.2">
      <c r="A781" s="35"/>
      <c r="F781" s="88"/>
      <c r="G781" s="88"/>
      <c r="K781" s="89"/>
      <c r="L781" s="90"/>
      <c r="M781" s="76"/>
      <c r="N781" s="36"/>
      <c r="P781" s="35"/>
    </row>
    <row r="782" spans="1:16" ht="12.75" customHeight="1" x14ac:dyDescent="0.2">
      <c r="A782" s="35"/>
      <c r="F782" s="88"/>
      <c r="G782" s="88"/>
      <c r="K782" s="89"/>
      <c r="L782" s="90"/>
      <c r="M782" s="76"/>
      <c r="N782" s="36"/>
      <c r="P782" s="35"/>
    </row>
    <row r="783" spans="1:16" ht="12.75" customHeight="1" x14ac:dyDescent="0.2">
      <c r="A783" s="35"/>
      <c r="F783" s="88"/>
      <c r="G783" s="88"/>
      <c r="K783" s="89"/>
      <c r="L783" s="90"/>
      <c r="M783" s="76"/>
      <c r="N783" s="36"/>
      <c r="P783" s="35"/>
    </row>
    <row r="784" spans="1:16" ht="12.75" customHeight="1" x14ac:dyDescent="0.2">
      <c r="A784" s="35"/>
      <c r="F784" s="88"/>
      <c r="G784" s="88"/>
      <c r="K784" s="89"/>
      <c r="L784" s="90"/>
      <c r="M784" s="76"/>
      <c r="N784" s="36"/>
      <c r="P784" s="35"/>
    </row>
    <row r="785" spans="1:16" ht="12.75" customHeight="1" x14ac:dyDescent="0.2">
      <c r="A785" s="35"/>
      <c r="F785" s="88"/>
      <c r="G785" s="88"/>
      <c r="K785" s="89"/>
      <c r="L785" s="90"/>
      <c r="M785" s="76"/>
      <c r="N785" s="36"/>
      <c r="P785" s="35"/>
    </row>
    <row r="786" spans="1:16" ht="12.75" customHeight="1" x14ac:dyDescent="0.2">
      <c r="A786" s="35"/>
      <c r="F786" s="88"/>
      <c r="G786" s="88"/>
      <c r="K786" s="89"/>
      <c r="L786" s="90"/>
      <c r="M786" s="76"/>
      <c r="N786" s="36"/>
      <c r="P786" s="35"/>
    </row>
    <row r="787" spans="1:16" ht="12.75" customHeight="1" x14ac:dyDescent="0.2">
      <c r="A787" s="35"/>
      <c r="F787" s="88"/>
      <c r="G787" s="88"/>
      <c r="K787" s="89"/>
      <c r="L787" s="90"/>
      <c r="M787" s="76"/>
      <c r="N787" s="36"/>
      <c r="P787" s="35"/>
    </row>
    <row r="788" spans="1:16" ht="12.75" customHeight="1" x14ac:dyDescent="0.2">
      <c r="A788" s="35"/>
      <c r="F788" s="88"/>
      <c r="G788" s="88"/>
      <c r="K788" s="89"/>
      <c r="L788" s="90"/>
      <c r="M788" s="76"/>
      <c r="N788" s="36"/>
      <c r="P788" s="35"/>
    </row>
    <row r="789" spans="1:16" ht="12.75" customHeight="1" x14ac:dyDescent="0.2">
      <c r="A789" s="35"/>
      <c r="F789" s="88"/>
      <c r="G789" s="88"/>
      <c r="K789" s="89"/>
      <c r="L789" s="90"/>
      <c r="M789" s="76"/>
      <c r="N789" s="36"/>
      <c r="P789" s="35"/>
    </row>
    <row r="790" spans="1:16" ht="12.75" customHeight="1" x14ac:dyDescent="0.2">
      <c r="A790" s="35"/>
      <c r="F790" s="88"/>
      <c r="G790" s="88"/>
      <c r="K790" s="89"/>
      <c r="L790" s="90"/>
      <c r="M790" s="76"/>
      <c r="N790" s="36"/>
      <c r="P790" s="35"/>
    </row>
    <row r="791" spans="1:16" ht="12.75" customHeight="1" x14ac:dyDescent="0.2">
      <c r="A791" s="35"/>
      <c r="F791" s="88"/>
      <c r="G791" s="88"/>
      <c r="K791" s="89"/>
      <c r="L791" s="90"/>
      <c r="M791" s="76"/>
      <c r="N791" s="36"/>
      <c r="P791" s="35"/>
    </row>
    <row r="792" spans="1:16" ht="12.75" customHeight="1" x14ac:dyDescent="0.2">
      <c r="A792" s="35"/>
      <c r="F792" s="88"/>
      <c r="G792" s="88"/>
      <c r="K792" s="89"/>
      <c r="L792" s="90"/>
      <c r="M792" s="76"/>
      <c r="N792" s="36"/>
      <c r="P792" s="35"/>
    </row>
    <row r="793" spans="1:16" ht="12.75" customHeight="1" x14ac:dyDescent="0.2">
      <c r="A793" s="35"/>
      <c r="F793" s="88"/>
      <c r="G793" s="88"/>
      <c r="K793" s="89"/>
      <c r="L793" s="90"/>
      <c r="M793" s="76"/>
      <c r="N793" s="36"/>
      <c r="P793" s="35"/>
    </row>
    <row r="794" spans="1:16" ht="12.75" customHeight="1" x14ac:dyDescent="0.2">
      <c r="A794" s="35"/>
      <c r="F794" s="88"/>
      <c r="G794" s="88"/>
      <c r="K794" s="89"/>
      <c r="L794" s="90"/>
      <c r="M794" s="76"/>
      <c r="N794" s="36"/>
      <c r="P794" s="35"/>
    </row>
    <row r="795" spans="1:16" ht="12.75" customHeight="1" x14ac:dyDescent="0.2">
      <c r="A795" s="35"/>
      <c r="F795" s="88"/>
      <c r="G795" s="88"/>
      <c r="K795" s="89"/>
      <c r="L795" s="90"/>
      <c r="M795" s="76"/>
      <c r="N795" s="36"/>
      <c r="P795" s="35"/>
    </row>
    <row r="796" spans="1:16" ht="12.75" customHeight="1" x14ac:dyDescent="0.2">
      <c r="A796" s="35"/>
      <c r="F796" s="88"/>
      <c r="G796" s="88"/>
      <c r="K796" s="89"/>
      <c r="L796" s="90"/>
      <c r="M796" s="76"/>
      <c r="N796" s="36"/>
      <c r="P796" s="35"/>
    </row>
    <row r="797" spans="1:16" ht="12.75" customHeight="1" x14ac:dyDescent="0.2">
      <c r="A797" s="35"/>
      <c r="F797" s="88"/>
      <c r="G797" s="88"/>
      <c r="K797" s="89"/>
      <c r="L797" s="90"/>
      <c r="M797" s="76"/>
      <c r="N797" s="36"/>
      <c r="P797" s="35"/>
    </row>
    <row r="798" spans="1:16" ht="12.75" customHeight="1" x14ac:dyDescent="0.2">
      <c r="A798" s="35"/>
      <c r="F798" s="88"/>
      <c r="G798" s="88"/>
      <c r="K798" s="89"/>
      <c r="L798" s="90"/>
      <c r="M798" s="76"/>
      <c r="N798" s="36"/>
      <c r="P798" s="35"/>
    </row>
    <row r="799" spans="1:16" ht="12.75" customHeight="1" x14ac:dyDescent="0.2">
      <c r="A799" s="35"/>
      <c r="F799" s="88"/>
      <c r="G799" s="88"/>
      <c r="K799" s="89"/>
      <c r="L799" s="90"/>
      <c r="M799" s="76"/>
      <c r="N799" s="36"/>
      <c r="P799" s="35"/>
    </row>
    <row r="800" spans="1:16" ht="12.75" customHeight="1" x14ac:dyDescent="0.2">
      <c r="A800" s="35"/>
      <c r="F800" s="88"/>
      <c r="G800" s="88"/>
      <c r="K800" s="89"/>
      <c r="L800" s="90"/>
      <c r="M800" s="76"/>
      <c r="N800" s="36"/>
      <c r="P800" s="35"/>
    </row>
    <row r="801" spans="1:16" ht="12.75" customHeight="1" x14ac:dyDescent="0.2">
      <c r="A801" s="35"/>
      <c r="F801" s="88"/>
      <c r="G801" s="88"/>
      <c r="K801" s="89"/>
      <c r="L801" s="90"/>
      <c r="M801" s="76"/>
      <c r="N801" s="36"/>
      <c r="P801" s="35"/>
    </row>
    <row r="802" spans="1:16" ht="12.75" customHeight="1" x14ac:dyDescent="0.2">
      <c r="A802" s="35"/>
      <c r="F802" s="88"/>
      <c r="G802" s="88"/>
      <c r="K802" s="89"/>
      <c r="L802" s="90"/>
      <c r="M802" s="76"/>
      <c r="N802" s="36"/>
      <c r="P802" s="35"/>
    </row>
    <row r="803" spans="1:16" ht="12.75" customHeight="1" x14ac:dyDescent="0.2">
      <c r="A803" s="35"/>
      <c r="F803" s="88"/>
      <c r="G803" s="88"/>
      <c r="K803" s="89"/>
      <c r="L803" s="90"/>
      <c r="M803" s="76"/>
      <c r="N803" s="36"/>
      <c r="P803" s="35"/>
    </row>
    <row r="804" spans="1:16" ht="12.75" customHeight="1" x14ac:dyDescent="0.2">
      <c r="A804" s="35"/>
      <c r="F804" s="88"/>
      <c r="G804" s="88"/>
      <c r="K804" s="89"/>
      <c r="L804" s="90"/>
      <c r="M804" s="76"/>
      <c r="N804" s="36"/>
      <c r="P804" s="35"/>
    </row>
    <row r="805" spans="1:16" ht="12.75" customHeight="1" x14ac:dyDescent="0.2">
      <c r="A805" s="35"/>
      <c r="F805" s="88"/>
      <c r="G805" s="88"/>
      <c r="K805" s="89"/>
      <c r="L805" s="90"/>
      <c r="M805" s="76"/>
      <c r="N805" s="36"/>
      <c r="P805" s="35"/>
    </row>
    <row r="806" spans="1:16" ht="12.75" customHeight="1" x14ac:dyDescent="0.2">
      <c r="A806" s="35"/>
      <c r="F806" s="88"/>
      <c r="G806" s="88"/>
      <c r="K806" s="89"/>
      <c r="L806" s="90"/>
      <c r="M806" s="76"/>
      <c r="N806" s="36"/>
      <c r="P806" s="35"/>
    </row>
    <row r="807" spans="1:16" ht="12.75" customHeight="1" x14ac:dyDescent="0.2">
      <c r="A807" s="35"/>
      <c r="F807" s="88"/>
      <c r="G807" s="88"/>
      <c r="K807" s="89"/>
      <c r="L807" s="90"/>
      <c r="M807" s="76"/>
      <c r="N807" s="36"/>
      <c r="P807" s="35"/>
    </row>
    <row r="808" spans="1:16" ht="12.75" customHeight="1" x14ac:dyDescent="0.2">
      <c r="A808" s="35"/>
      <c r="F808" s="88"/>
      <c r="G808" s="88"/>
      <c r="K808" s="89"/>
      <c r="L808" s="90"/>
      <c r="M808" s="76"/>
      <c r="N808" s="36"/>
      <c r="P808" s="35"/>
    </row>
    <row r="809" spans="1:16" ht="12.75" customHeight="1" x14ac:dyDescent="0.2">
      <c r="A809" s="35"/>
      <c r="F809" s="88"/>
      <c r="G809" s="88"/>
      <c r="K809" s="89"/>
      <c r="L809" s="90"/>
      <c r="M809" s="76"/>
      <c r="N809" s="36"/>
      <c r="P809" s="35"/>
    </row>
    <row r="810" spans="1:16" ht="12.75" customHeight="1" x14ac:dyDescent="0.2">
      <c r="A810" s="35"/>
      <c r="F810" s="88"/>
      <c r="G810" s="88"/>
      <c r="K810" s="89"/>
      <c r="L810" s="90"/>
      <c r="M810" s="76"/>
      <c r="N810" s="36"/>
      <c r="P810" s="35"/>
    </row>
    <row r="811" spans="1:16" ht="12.75" customHeight="1" x14ac:dyDescent="0.2">
      <c r="A811" s="35"/>
      <c r="F811" s="88"/>
      <c r="G811" s="88"/>
      <c r="K811" s="89"/>
      <c r="L811" s="90"/>
      <c r="M811" s="76"/>
      <c r="N811" s="36"/>
      <c r="P811" s="35"/>
    </row>
    <row r="812" spans="1:16" ht="12.75" customHeight="1" x14ac:dyDescent="0.2">
      <c r="A812" s="35"/>
      <c r="F812" s="88"/>
      <c r="G812" s="88"/>
      <c r="K812" s="89"/>
      <c r="L812" s="90"/>
      <c r="M812" s="76"/>
      <c r="N812" s="36"/>
      <c r="P812" s="35"/>
    </row>
    <row r="813" spans="1:16" ht="12.75" customHeight="1" x14ac:dyDescent="0.2">
      <c r="A813" s="35"/>
      <c r="F813" s="88"/>
      <c r="G813" s="88"/>
      <c r="K813" s="89"/>
      <c r="L813" s="90"/>
      <c r="M813" s="76"/>
      <c r="N813" s="36"/>
      <c r="P813" s="35"/>
    </row>
    <row r="814" spans="1:16" ht="12.75" customHeight="1" x14ac:dyDescent="0.2">
      <c r="A814" s="35"/>
      <c r="F814" s="88"/>
      <c r="G814" s="88"/>
      <c r="K814" s="89"/>
      <c r="L814" s="90"/>
      <c r="M814" s="76"/>
      <c r="N814" s="36"/>
      <c r="P814" s="35"/>
    </row>
    <row r="815" spans="1:16" ht="12.75" customHeight="1" x14ac:dyDescent="0.2">
      <c r="A815" s="35"/>
      <c r="F815" s="88"/>
      <c r="G815" s="88"/>
      <c r="K815" s="89"/>
      <c r="L815" s="90"/>
      <c r="M815" s="76"/>
      <c r="N815" s="36"/>
      <c r="P815" s="35"/>
    </row>
    <row r="816" spans="1:16" ht="12.75" customHeight="1" x14ac:dyDescent="0.2">
      <c r="A816" s="35"/>
      <c r="F816" s="88"/>
      <c r="G816" s="88"/>
      <c r="K816" s="89"/>
      <c r="L816" s="90"/>
      <c r="M816" s="76"/>
      <c r="N816" s="36"/>
      <c r="P816" s="35"/>
    </row>
    <row r="817" spans="1:16" ht="12.75" customHeight="1" x14ac:dyDescent="0.2">
      <c r="A817" s="35"/>
      <c r="F817" s="88"/>
      <c r="G817" s="88"/>
      <c r="K817" s="89"/>
      <c r="L817" s="90"/>
      <c r="M817" s="76"/>
      <c r="N817" s="36"/>
      <c r="P817" s="35"/>
    </row>
    <row r="818" spans="1:16" ht="12.75" customHeight="1" x14ac:dyDescent="0.2">
      <c r="A818" s="35"/>
      <c r="F818" s="88"/>
      <c r="G818" s="88"/>
      <c r="K818" s="89"/>
      <c r="L818" s="90"/>
      <c r="M818" s="76"/>
      <c r="N818" s="36"/>
      <c r="P818" s="35"/>
    </row>
    <row r="819" spans="1:16" ht="12.75" customHeight="1" x14ac:dyDescent="0.2">
      <c r="A819" s="35"/>
      <c r="F819" s="88"/>
      <c r="G819" s="88"/>
      <c r="K819" s="89"/>
      <c r="L819" s="90"/>
      <c r="M819" s="76"/>
      <c r="N819" s="36"/>
      <c r="P819" s="35"/>
    </row>
    <row r="820" spans="1:16" ht="12.75" customHeight="1" x14ac:dyDescent="0.2">
      <c r="A820" s="35"/>
      <c r="F820" s="88"/>
      <c r="G820" s="88"/>
      <c r="K820" s="89"/>
      <c r="L820" s="90"/>
      <c r="M820" s="76"/>
      <c r="N820" s="36"/>
      <c r="P820" s="35"/>
    </row>
    <row r="821" spans="1:16" ht="12.75" customHeight="1" x14ac:dyDescent="0.2">
      <c r="A821" s="35"/>
      <c r="F821" s="88"/>
      <c r="G821" s="88"/>
      <c r="K821" s="89"/>
      <c r="L821" s="90"/>
      <c r="M821" s="76"/>
      <c r="N821" s="36"/>
      <c r="P821" s="35"/>
    </row>
    <row r="822" spans="1:16" ht="12.75" customHeight="1" x14ac:dyDescent="0.2">
      <c r="A822" s="35"/>
      <c r="F822" s="88"/>
      <c r="G822" s="88"/>
      <c r="K822" s="89"/>
      <c r="L822" s="90"/>
      <c r="M822" s="76"/>
      <c r="N822" s="36"/>
      <c r="P822" s="35"/>
    </row>
    <row r="823" spans="1:16" ht="12.75" customHeight="1" x14ac:dyDescent="0.2">
      <c r="A823" s="35"/>
      <c r="F823" s="88"/>
      <c r="G823" s="88"/>
      <c r="K823" s="89"/>
      <c r="L823" s="90"/>
      <c r="M823" s="76"/>
      <c r="N823" s="36"/>
      <c r="P823" s="35"/>
    </row>
    <row r="824" spans="1:16" ht="12.75" customHeight="1" x14ac:dyDescent="0.2">
      <c r="A824" s="35"/>
      <c r="F824" s="88"/>
      <c r="G824" s="88"/>
      <c r="K824" s="89"/>
      <c r="L824" s="90"/>
      <c r="M824" s="76"/>
      <c r="N824" s="36"/>
      <c r="P824" s="35"/>
    </row>
    <row r="825" spans="1:16" ht="12.75" customHeight="1" x14ac:dyDescent="0.2">
      <c r="A825" s="35"/>
      <c r="F825" s="88"/>
      <c r="G825" s="88"/>
      <c r="K825" s="89"/>
      <c r="L825" s="90"/>
      <c r="M825" s="76"/>
      <c r="N825" s="36"/>
      <c r="P825" s="35"/>
    </row>
    <row r="826" spans="1:16" ht="12.75" customHeight="1" x14ac:dyDescent="0.2">
      <c r="A826" s="35"/>
      <c r="F826" s="88"/>
      <c r="G826" s="88"/>
      <c r="K826" s="89"/>
      <c r="L826" s="90"/>
      <c r="M826" s="76"/>
      <c r="N826" s="36"/>
      <c r="P826" s="35"/>
    </row>
    <row r="827" spans="1:16" ht="12.75" customHeight="1" x14ac:dyDescent="0.2">
      <c r="A827" s="35"/>
      <c r="F827" s="88"/>
      <c r="G827" s="88"/>
      <c r="K827" s="89"/>
      <c r="L827" s="90"/>
      <c r="M827" s="76"/>
      <c r="N827" s="36"/>
      <c r="P827" s="35"/>
    </row>
    <row r="828" spans="1:16" ht="12.75" customHeight="1" x14ac:dyDescent="0.2">
      <c r="A828" s="35"/>
      <c r="F828" s="88"/>
      <c r="G828" s="88"/>
      <c r="K828" s="89"/>
      <c r="L828" s="90"/>
      <c r="M828" s="76"/>
      <c r="N828" s="36"/>
      <c r="P828" s="35"/>
    </row>
    <row r="829" spans="1:16" ht="12.75" customHeight="1" x14ac:dyDescent="0.2">
      <c r="A829" s="35"/>
      <c r="F829" s="88"/>
      <c r="G829" s="88"/>
      <c r="K829" s="89"/>
      <c r="L829" s="90"/>
      <c r="M829" s="76"/>
      <c r="N829" s="36"/>
      <c r="P829" s="35"/>
    </row>
    <row r="830" spans="1:16" ht="12.75" customHeight="1" x14ac:dyDescent="0.2">
      <c r="A830" s="35"/>
      <c r="F830" s="88"/>
      <c r="G830" s="88"/>
      <c r="K830" s="89"/>
      <c r="L830" s="90"/>
      <c r="M830" s="76"/>
      <c r="N830" s="36"/>
      <c r="P830" s="35"/>
    </row>
    <row r="831" spans="1:16" ht="12.75" customHeight="1" x14ac:dyDescent="0.2">
      <c r="A831" s="35"/>
      <c r="F831" s="88"/>
      <c r="G831" s="88"/>
      <c r="K831" s="89"/>
      <c r="L831" s="90"/>
      <c r="M831" s="76"/>
      <c r="N831" s="36"/>
      <c r="P831" s="35"/>
    </row>
    <row r="832" spans="1:16" ht="12.75" customHeight="1" x14ac:dyDescent="0.2">
      <c r="A832" s="35"/>
      <c r="F832" s="88"/>
      <c r="G832" s="88"/>
      <c r="K832" s="89"/>
      <c r="L832" s="90"/>
      <c r="M832" s="76"/>
      <c r="N832" s="36"/>
      <c r="P832" s="35"/>
    </row>
    <row r="833" spans="1:16" ht="12.75" customHeight="1" x14ac:dyDescent="0.2">
      <c r="A833" s="35"/>
      <c r="F833" s="88"/>
      <c r="G833" s="88"/>
      <c r="K833" s="89"/>
      <c r="L833" s="90"/>
      <c r="M833" s="76"/>
      <c r="N833" s="36"/>
      <c r="P833" s="35"/>
    </row>
    <row r="834" spans="1:16" ht="12.75" customHeight="1" x14ac:dyDescent="0.2">
      <c r="A834" s="35"/>
      <c r="F834" s="88"/>
      <c r="G834" s="88"/>
      <c r="K834" s="89"/>
      <c r="L834" s="90"/>
      <c r="M834" s="76"/>
      <c r="N834" s="36"/>
      <c r="P834" s="35"/>
    </row>
    <row r="835" spans="1:16" ht="12.75" customHeight="1" x14ac:dyDescent="0.2">
      <c r="A835" s="35"/>
      <c r="F835" s="88"/>
      <c r="G835" s="88"/>
      <c r="K835" s="89"/>
      <c r="L835" s="90"/>
      <c r="M835" s="76"/>
      <c r="N835" s="36"/>
      <c r="P835" s="35"/>
    </row>
    <row r="836" spans="1:16" ht="12.75" customHeight="1" x14ac:dyDescent="0.2">
      <c r="A836" s="35"/>
      <c r="F836" s="88"/>
      <c r="G836" s="88"/>
      <c r="K836" s="89"/>
      <c r="L836" s="90"/>
      <c r="M836" s="76"/>
      <c r="N836" s="36"/>
      <c r="P836" s="35"/>
    </row>
    <row r="837" spans="1:16" ht="12.75" customHeight="1" x14ac:dyDescent="0.2">
      <c r="A837" s="35"/>
      <c r="F837" s="88"/>
      <c r="G837" s="88"/>
      <c r="K837" s="89"/>
      <c r="L837" s="90"/>
      <c r="M837" s="76"/>
      <c r="N837" s="36"/>
      <c r="P837" s="35"/>
    </row>
    <row r="838" spans="1:16" ht="12.75" customHeight="1" x14ac:dyDescent="0.2">
      <c r="A838" s="35"/>
      <c r="F838" s="88"/>
      <c r="G838" s="88"/>
      <c r="K838" s="89"/>
      <c r="L838" s="90"/>
      <c r="M838" s="76"/>
      <c r="N838" s="36"/>
      <c r="P838" s="35"/>
    </row>
    <row r="839" spans="1:16" ht="12.75" customHeight="1" x14ac:dyDescent="0.2">
      <c r="A839" s="35"/>
      <c r="F839" s="88"/>
      <c r="G839" s="88"/>
      <c r="K839" s="89"/>
      <c r="L839" s="90"/>
      <c r="M839" s="76"/>
      <c r="N839" s="36"/>
      <c r="P839" s="35"/>
    </row>
    <row r="840" spans="1:16" ht="12.75" customHeight="1" x14ac:dyDescent="0.2">
      <c r="A840" s="35"/>
      <c r="F840" s="88"/>
      <c r="G840" s="88"/>
      <c r="K840" s="89"/>
      <c r="L840" s="90"/>
      <c r="M840" s="76"/>
      <c r="N840" s="36"/>
      <c r="P840" s="35"/>
    </row>
    <row r="841" spans="1:16" ht="12.75" customHeight="1" x14ac:dyDescent="0.2">
      <c r="A841" s="35"/>
      <c r="F841" s="88"/>
      <c r="G841" s="88"/>
      <c r="K841" s="89"/>
      <c r="L841" s="90"/>
      <c r="M841" s="76"/>
      <c r="N841" s="36"/>
      <c r="P841" s="35"/>
    </row>
    <row r="842" spans="1:16" ht="12.75" customHeight="1" x14ac:dyDescent="0.2">
      <c r="A842" s="35"/>
      <c r="F842" s="88"/>
      <c r="G842" s="88"/>
      <c r="K842" s="89"/>
      <c r="L842" s="90"/>
      <c r="M842" s="76"/>
      <c r="N842" s="36"/>
      <c r="P842" s="35"/>
    </row>
    <row r="843" spans="1:16" ht="12.75" customHeight="1" x14ac:dyDescent="0.2">
      <c r="A843" s="35"/>
      <c r="F843" s="88"/>
      <c r="G843" s="88"/>
      <c r="K843" s="89"/>
      <c r="L843" s="90"/>
      <c r="M843" s="76"/>
      <c r="N843" s="36"/>
      <c r="P843" s="35"/>
    </row>
    <row r="844" spans="1:16" ht="12.75" customHeight="1" x14ac:dyDescent="0.2">
      <c r="A844" s="35"/>
      <c r="F844" s="88"/>
      <c r="G844" s="88"/>
      <c r="K844" s="89"/>
      <c r="L844" s="90"/>
      <c r="M844" s="76"/>
      <c r="N844" s="36"/>
      <c r="P844" s="35"/>
    </row>
    <row r="845" spans="1:16" ht="12.75" customHeight="1" x14ac:dyDescent="0.2">
      <c r="A845" s="35"/>
      <c r="F845" s="88"/>
      <c r="G845" s="88"/>
      <c r="K845" s="89"/>
      <c r="L845" s="90"/>
      <c r="M845" s="76"/>
      <c r="N845" s="36"/>
      <c r="P845" s="35"/>
    </row>
    <row r="846" spans="1:16" ht="12.75" customHeight="1" x14ac:dyDescent="0.2">
      <c r="A846" s="35"/>
      <c r="F846" s="88"/>
      <c r="G846" s="88"/>
      <c r="K846" s="89"/>
      <c r="L846" s="90"/>
      <c r="M846" s="76"/>
      <c r="N846" s="36"/>
      <c r="P846" s="35"/>
    </row>
    <row r="847" spans="1:16" ht="12.75" customHeight="1" x14ac:dyDescent="0.2">
      <c r="A847" s="35"/>
      <c r="F847" s="88"/>
      <c r="G847" s="88"/>
      <c r="K847" s="89"/>
      <c r="L847" s="90"/>
      <c r="M847" s="76"/>
      <c r="N847" s="36"/>
      <c r="P847" s="35"/>
    </row>
    <row r="848" spans="1:16" ht="12.75" customHeight="1" x14ac:dyDescent="0.2">
      <c r="A848" s="35"/>
      <c r="F848" s="88"/>
      <c r="G848" s="88"/>
      <c r="K848" s="89"/>
      <c r="L848" s="90"/>
      <c r="M848" s="76"/>
      <c r="N848" s="36"/>
      <c r="P848" s="35"/>
    </row>
    <row r="849" spans="1:16" ht="12.75" customHeight="1" x14ac:dyDescent="0.2">
      <c r="A849" s="35"/>
      <c r="F849" s="88"/>
      <c r="G849" s="88"/>
      <c r="K849" s="89"/>
      <c r="L849" s="90"/>
      <c r="M849" s="76"/>
      <c r="N849" s="36"/>
      <c r="P849" s="35"/>
    </row>
    <row r="850" spans="1:16" ht="12.75" customHeight="1" x14ac:dyDescent="0.2">
      <c r="A850" s="35"/>
      <c r="F850" s="88"/>
      <c r="G850" s="88"/>
      <c r="K850" s="89"/>
      <c r="L850" s="90"/>
      <c r="M850" s="76"/>
      <c r="N850" s="36"/>
      <c r="P850" s="35"/>
    </row>
    <row r="851" spans="1:16" ht="12.75" customHeight="1" x14ac:dyDescent="0.2">
      <c r="A851" s="35"/>
      <c r="F851" s="88"/>
      <c r="G851" s="88"/>
      <c r="K851" s="89"/>
      <c r="L851" s="90"/>
      <c r="M851" s="76"/>
      <c r="N851" s="36"/>
      <c r="P851" s="35"/>
    </row>
    <row r="852" spans="1:16" ht="12.75" customHeight="1" x14ac:dyDescent="0.2">
      <c r="A852" s="35"/>
      <c r="F852" s="88"/>
      <c r="G852" s="88"/>
      <c r="K852" s="89"/>
      <c r="L852" s="90"/>
      <c r="M852" s="76"/>
      <c r="N852" s="36"/>
      <c r="P852" s="35"/>
    </row>
    <row r="853" spans="1:16" ht="12.75" customHeight="1" x14ac:dyDescent="0.2">
      <c r="A853" s="35"/>
      <c r="F853" s="88"/>
      <c r="G853" s="88"/>
      <c r="K853" s="89"/>
      <c r="L853" s="90"/>
      <c r="M853" s="76"/>
      <c r="N853" s="36"/>
      <c r="P853" s="35"/>
    </row>
    <row r="854" spans="1:16" ht="12.75" customHeight="1" x14ac:dyDescent="0.2">
      <c r="A854" s="35"/>
      <c r="F854" s="88"/>
      <c r="G854" s="88"/>
      <c r="K854" s="89"/>
      <c r="L854" s="90"/>
      <c r="M854" s="76"/>
      <c r="N854" s="36"/>
      <c r="P854" s="35"/>
    </row>
    <row r="855" spans="1:16" ht="12.75" customHeight="1" x14ac:dyDescent="0.2">
      <c r="A855" s="35"/>
      <c r="F855" s="88"/>
      <c r="G855" s="88"/>
      <c r="K855" s="89"/>
      <c r="L855" s="90"/>
      <c r="M855" s="76"/>
      <c r="N855" s="36"/>
      <c r="P855" s="35"/>
    </row>
    <row r="856" spans="1:16" ht="12.75" customHeight="1" x14ac:dyDescent="0.2">
      <c r="A856" s="35"/>
      <c r="F856" s="88"/>
      <c r="G856" s="88"/>
      <c r="K856" s="89"/>
      <c r="L856" s="90"/>
      <c r="M856" s="76"/>
      <c r="N856" s="36"/>
      <c r="P856" s="35"/>
    </row>
    <row r="857" spans="1:16" ht="12.75" customHeight="1" x14ac:dyDescent="0.2">
      <c r="A857" s="35"/>
      <c r="F857" s="88"/>
      <c r="G857" s="88"/>
      <c r="K857" s="89"/>
      <c r="L857" s="90"/>
      <c r="M857" s="76"/>
      <c r="N857" s="36"/>
      <c r="P857" s="35"/>
    </row>
    <row r="858" spans="1:16" ht="12.75" customHeight="1" x14ac:dyDescent="0.2">
      <c r="A858" s="35"/>
      <c r="F858" s="88"/>
      <c r="G858" s="88"/>
      <c r="K858" s="89"/>
      <c r="L858" s="90"/>
      <c r="M858" s="76"/>
      <c r="N858" s="36"/>
      <c r="P858" s="35"/>
    </row>
    <row r="859" spans="1:16" ht="12.75" customHeight="1" x14ac:dyDescent="0.2">
      <c r="A859" s="35"/>
      <c r="F859" s="88"/>
      <c r="G859" s="88"/>
      <c r="K859" s="89"/>
      <c r="L859" s="90"/>
      <c r="M859" s="76"/>
      <c r="N859" s="36"/>
      <c r="P859" s="35"/>
    </row>
    <row r="860" spans="1:16" ht="12.75" customHeight="1" x14ac:dyDescent="0.2">
      <c r="A860" s="35"/>
      <c r="F860" s="88"/>
      <c r="G860" s="88"/>
      <c r="K860" s="89"/>
      <c r="L860" s="90"/>
      <c r="M860" s="76"/>
      <c r="N860" s="36"/>
      <c r="P860" s="35"/>
    </row>
    <row r="861" spans="1:16" ht="12.75" customHeight="1" x14ac:dyDescent="0.2">
      <c r="A861" s="35"/>
      <c r="F861" s="88"/>
      <c r="G861" s="88"/>
      <c r="K861" s="89"/>
      <c r="L861" s="90"/>
      <c r="M861" s="76"/>
      <c r="N861" s="36"/>
      <c r="P861" s="35"/>
    </row>
    <row r="862" spans="1:16" ht="12.75" customHeight="1" x14ac:dyDescent="0.2">
      <c r="A862" s="35"/>
      <c r="F862" s="88"/>
      <c r="G862" s="88"/>
      <c r="K862" s="89"/>
      <c r="L862" s="90"/>
      <c r="M862" s="76"/>
      <c r="N862" s="36"/>
      <c r="P862" s="35"/>
    </row>
    <row r="863" spans="1:16" ht="12.75" customHeight="1" x14ac:dyDescent="0.2">
      <c r="A863" s="35"/>
      <c r="F863" s="88"/>
      <c r="G863" s="88"/>
      <c r="K863" s="89"/>
      <c r="L863" s="90"/>
      <c r="M863" s="76"/>
      <c r="N863" s="36"/>
      <c r="P863" s="35"/>
    </row>
    <row r="864" spans="1:16" ht="12.75" customHeight="1" x14ac:dyDescent="0.2">
      <c r="A864" s="35"/>
      <c r="F864" s="88"/>
      <c r="G864" s="88"/>
      <c r="K864" s="89"/>
      <c r="L864" s="90"/>
      <c r="M864" s="76"/>
      <c r="N864" s="36"/>
      <c r="P864" s="35"/>
    </row>
    <row r="865" spans="1:16" ht="12.75" customHeight="1" x14ac:dyDescent="0.2">
      <c r="A865" s="35"/>
      <c r="F865" s="88"/>
      <c r="G865" s="88"/>
      <c r="K865" s="89"/>
      <c r="L865" s="90"/>
      <c r="M865" s="76"/>
      <c r="N865" s="36"/>
      <c r="P865" s="35"/>
    </row>
    <row r="866" spans="1:16" ht="12.75" customHeight="1" x14ac:dyDescent="0.2">
      <c r="A866" s="35"/>
      <c r="F866" s="88"/>
      <c r="G866" s="88"/>
      <c r="K866" s="89"/>
      <c r="L866" s="90"/>
      <c r="M866" s="76"/>
      <c r="N866" s="36"/>
      <c r="P866" s="35"/>
    </row>
    <row r="867" spans="1:16" ht="12.75" customHeight="1" x14ac:dyDescent="0.2">
      <c r="A867" s="35"/>
      <c r="F867" s="88"/>
      <c r="G867" s="88"/>
      <c r="K867" s="89"/>
      <c r="L867" s="90"/>
      <c r="M867" s="76"/>
      <c r="N867" s="36"/>
      <c r="P867" s="35"/>
    </row>
    <row r="868" spans="1:16" ht="12.75" customHeight="1" x14ac:dyDescent="0.2">
      <c r="A868" s="35"/>
      <c r="F868" s="88"/>
      <c r="G868" s="88"/>
      <c r="K868" s="89"/>
      <c r="L868" s="90"/>
      <c r="M868" s="76"/>
      <c r="N868" s="36"/>
      <c r="P868" s="35"/>
    </row>
    <row r="869" spans="1:16" ht="12.75" customHeight="1" x14ac:dyDescent="0.2">
      <c r="A869" s="35"/>
      <c r="F869" s="88"/>
      <c r="G869" s="88"/>
      <c r="K869" s="89"/>
      <c r="L869" s="90"/>
      <c r="M869" s="76"/>
      <c r="N869" s="36"/>
      <c r="P869" s="35"/>
    </row>
    <row r="870" spans="1:16" ht="12.75" customHeight="1" x14ac:dyDescent="0.2">
      <c r="A870" s="35"/>
      <c r="F870" s="88"/>
      <c r="G870" s="88"/>
      <c r="K870" s="89"/>
      <c r="L870" s="90"/>
      <c r="M870" s="76"/>
      <c r="N870" s="36"/>
      <c r="P870" s="35"/>
    </row>
    <row r="871" spans="1:16" ht="12.75" customHeight="1" x14ac:dyDescent="0.2">
      <c r="A871" s="35"/>
      <c r="F871" s="88"/>
      <c r="G871" s="88"/>
      <c r="K871" s="89"/>
      <c r="L871" s="90"/>
      <c r="M871" s="76"/>
      <c r="N871" s="36"/>
      <c r="P871" s="35"/>
    </row>
    <row r="872" spans="1:16" ht="12.75" customHeight="1" x14ac:dyDescent="0.2">
      <c r="A872" s="35"/>
      <c r="F872" s="88"/>
      <c r="G872" s="88"/>
      <c r="K872" s="89"/>
      <c r="L872" s="90"/>
      <c r="M872" s="76"/>
      <c r="N872" s="36"/>
      <c r="P872" s="35"/>
    </row>
    <row r="873" spans="1:16" ht="12.75" customHeight="1" x14ac:dyDescent="0.2">
      <c r="A873" s="35"/>
      <c r="F873" s="88"/>
      <c r="G873" s="88"/>
      <c r="K873" s="89"/>
      <c r="L873" s="90"/>
      <c r="M873" s="76"/>
      <c r="N873" s="36"/>
      <c r="P873" s="35"/>
    </row>
    <row r="874" spans="1:16" ht="12.75" customHeight="1" x14ac:dyDescent="0.2">
      <c r="A874" s="35"/>
      <c r="F874" s="88"/>
      <c r="G874" s="88"/>
      <c r="K874" s="89"/>
      <c r="L874" s="90"/>
      <c r="M874" s="76"/>
      <c r="N874" s="36"/>
      <c r="P874" s="35"/>
    </row>
    <row r="875" spans="1:16" ht="12.75" customHeight="1" x14ac:dyDescent="0.2">
      <c r="A875" s="35"/>
      <c r="F875" s="88"/>
      <c r="G875" s="88"/>
      <c r="K875" s="89"/>
      <c r="L875" s="90"/>
      <c r="M875" s="76"/>
      <c r="N875" s="36"/>
      <c r="P875" s="35"/>
    </row>
    <row r="876" spans="1:16" ht="12.75" customHeight="1" x14ac:dyDescent="0.2">
      <c r="A876" s="35"/>
      <c r="F876" s="88"/>
      <c r="G876" s="88"/>
      <c r="K876" s="89"/>
      <c r="L876" s="90"/>
      <c r="M876" s="76"/>
      <c r="N876" s="36"/>
      <c r="P876" s="35"/>
    </row>
    <row r="877" spans="1:16" ht="12.75" customHeight="1" x14ac:dyDescent="0.2">
      <c r="A877" s="35"/>
      <c r="F877" s="88"/>
      <c r="G877" s="88"/>
      <c r="K877" s="89"/>
      <c r="L877" s="90"/>
      <c r="M877" s="76"/>
      <c r="N877" s="36"/>
      <c r="P877" s="35"/>
    </row>
    <row r="878" spans="1:16" ht="12.75" customHeight="1" x14ac:dyDescent="0.2">
      <c r="A878" s="35"/>
      <c r="F878" s="88"/>
      <c r="G878" s="88"/>
      <c r="K878" s="89"/>
      <c r="L878" s="90"/>
      <c r="M878" s="76"/>
      <c r="N878" s="36"/>
      <c r="P878" s="35"/>
    </row>
    <row r="879" spans="1:16" ht="12.75" customHeight="1" x14ac:dyDescent="0.2">
      <c r="A879" s="35"/>
      <c r="F879" s="88"/>
      <c r="G879" s="88"/>
      <c r="K879" s="89"/>
      <c r="L879" s="90"/>
      <c r="M879" s="76"/>
      <c r="N879" s="36"/>
      <c r="P879" s="35"/>
    </row>
    <row r="880" spans="1:16" ht="12.75" customHeight="1" x14ac:dyDescent="0.2">
      <c r="A880" s="35"/>
      <c r="F880" s="88"/>
      <c r="G880" s="88"/>
      <c r="K880" s="89"/>
      <c r="L880" s="90"/>
      <c r="M880" s="76"/>
      <c r="N880" s="36"/>
      <c r="P880" s="35"/>
    </row>
    <row r="881" spans="1:16" ht="12.75" customHeight="1" x14ac:dyDescent="0.2">
      <c r="A881" s="35"/>
      <c r="F881" s="88"/>
      <c r="G881" s="88"/>
      <c r="K881" s="89"/>
      <c r="L881" s="90"/>
      <c r="M881" s="76"/>
      <c r="N881" s="36"/>
      <c r="P881" s="35"/>
    </row>
    <row r="882" spans="1:16" ht="12.75" customHeight="1" x14ac:dyDescent="0.2">
      <c r="A882" s="35"/>
      <c r="F882" s="88"/>
      <c r="G882" s="88"/>
      <c r="K882" s="89"/>
      <c r="L882" s="90"/>
      <c r="M882" s="76"/>
      <c r="N882" s="36"/>
      <c r="P882" s="35"/>
    </row>
    <row r="883" spans="1:16" ht="12.75" customHeight="1" x14ac:dyDescent="0.2">
      <c r="A883" s="35"/>
      <c r="F883" s="88"/>
      <c r="G883" s="88"/>
      <c r="K883" s="89"/>
      <c r="L883" s="90"/>
      <c r="M883" s="76"/>
      <c r="N883" s="36"/>
      <c r="P883" s="35"/>
    </row>
    <row r="884" spans="1:16" ht="12.75" customHeight="1" x14ac:dyDescent="0.2">
      <c r="A884" s="35"/>
      <c r="F884" s="88"/>
      <c r="G884" s="88"/>
      <c r="K884" s="89"/>
      <c r="L884" s="90"/>
      <c r="M884" s="76"/>
      <c r="N884" s="36"/>
      <c r="P884" s="35"/>
    </row>
    <row r="885" spans="1:16" ht="12.75" customHeight="1" x14ac:dyDescent="0.2">
      <c r="A885" s="35"/>
      <c r="F885" s="88"/>
      <c r="G885" s="88"/>
      <c r="K885" s="89"/>
      <c r="L885" s="90"/>
      <c r="M885" s="76"/>
      <c r="N885" s="36"/>
      <c r="P885" s="35"/>
    </row>
    <row r="886" spans="1:16" ht="12.75" customHeight="1" x14ac:dyDescent="0.2">
      <c r="A886" s="35"/>
      <c r="F886" s="88"/>
      <c r="G886" s="88"/>
      <c r="K886" s="89"/>
      <c r="L886" s="90"/>
      <c r="M886" s="76"/>
      <c r="N886" s="36"/>
      <c r="P886" s="35"/>
    </row>
    <row r="887" spans="1:16" ht="12.75" customHeight="1" x14ac:dyDescent="0.2">
      <c r="A887" s="35"/>
      <c r="F887" s="88"/>
      <c r="G887" s="88"/>
      <c r="K887" s="89"/>
      <c r="L887" s="90"/>
      <c r="M887" s="76"/>
      <c r="N887" s="36"/>
      <c r="P887" s="35"/>
    </row>
    <row r="888" spans="1:16" ht="12.75" customHeight="1" x14ac:dyDescent="0.2">
      <c r="A888" s="35"/>
      <c r="F888" s="88"/>
      <c r="G888" s="88"/>
      <c r="K888" s="89"/>
      <c r="L888" s="90"/>
      <c r="M888" s="76"/>
      <c r="N888" s="36"/>
      <c r="P888" s="35"/>
    </row>
    <row r="889" spans="1:16" ht="12.75" customHeight="1" x14ac:dyDescent="0.2">
      <c r="A889" s="35"/>
      <c r="F889" s="88"/>
      <c r="G889" s="88"/>
      <c r="K889" s="89"/>
      <c r="L889" s="90"/>
      <c r="M889" s="76"/>
      <c r="N889" s="36"/>
      <c r="P889" s="35"/>
    </row>
    <row r="890" spans="1:16" ht="12.75" customHeight="1" x14ac:dyDescent="0.2">
      <c r="A890" s="35"/>
      <c r="F890" s="88"/>
      <c r="G890" s="88"/>
      <c r="K890" s="89"/>
      <c r="L890" s="90"/>
      <c r="M890" s="76"/>
      <c r="N890" s="36"/>
      <c r="P890" s="35"/>
    </row>
    <row r="891" spans="1:16" ht="12.75" customHeight="1" x14ac:dyDescent="0.2">
      <c r="A891" s="35"/>
      <c r="F891" s="88"/>
      <c r="G891" s="88"/>
      <c r="K891" s="89"/>
      <c r="L891" s="90"/>
      <c r="M891" s="76"/>
      <c r="N891" s="36"/>
      <c r="P891" s="35"/>
    </row>
    <row r="892" spans="1:16" ht="12.75" customHeight="1" x14ac:dyDescent="0.2">
      <c r="A892" s="35"/>
      <c r="F892" s="88"/>
      <c r="G892" s="88"/>
      <c r="K892" s="89"/>
      <c r="L892" s="90"/>
      <c r="M892" s="76"/>
      <c r="N892" s="36"/>
      <c r="P892" s="35"/>
    </row>
    <row r="893" spans="1:16" ht="12.75" customHeight="1" x14ac:dyDescent="0.2">
      <c r="A893" s="35"/>
      <c r="F893" s="88"/>
      <c r="G893" s="88"/>
      <c r="K893" s="89"/>
      <c r="L893" s="90"/>
      <c r="M893" s="76"/>
      <c r="N893" s="36"/>
      <c r="P893" s="35"/>
    </row>
    <row r="894" spans="1:16" ht="12.75" customHeight="1" x14ac:dyDescent="0.2">
      <c r="A894" s="35"/>
      <c r="F894" s="88"/>
      <c r="G894" s="88"/>
      <c r="K894" s="89"/>
      <c r="L894" s="90"/>
      <c r="M894" s="76"/>
      <c r="N894" s="36"/>
      <c r="P894" s="35"/>
    </row>
    <row r="895" spans="1:16" ht="12.75" customHeight="1" x14ac:dyDescent="0.2">
      <c r="A895" s="35"/>
      <c r="F895" s="88"/>
      <c r="G895" s="88"/>
      <c r="K895" s="89"/>
      <c r="L895" s="90"/>
      <c r="M895" s="76"/>
      <c r="N895" s="36"/>
      <c r="P895" s="35"/>
    </row>
    <row r="896" spans="1:16" ht="12.75" customHeight="1" x14ac:dyDescent="0.2">
      <c r="A896" s="35"/>
      <c r="F896" s="88"/>
      <c r="G896" s="88"/>
      <c r="K896" s="89"/>
      <c r="L896" s="90"/>
      <c r="M896" s="76"/>
      <c r="N896" s="36"/>
      <c r="P896" s="35"/>
    </row>
    <row r="897" spans="1:16" ht="12.75" customHeight="1" x14ac:dyDescent="0.2">
      <c r="A897" s="35"/>
      <c r="F897" s="88"/>
      <c r="G897" s="88"/>
      <c r="K897" s="89"/>
      <c r="L897" s="90"/>
      <c r="M897" s="76"/>
      <c r="N897" s="36"/>
      <c r="P897" s="35"/>
    </row>
    <row r="898" spans="1:16" ht="12.75" customHeight="1" x14ac:dyDescent="0.2">
      <c r="A898" s="35"/>
      <c r="F898" s="88"/>
      <c r="G898" s="88"/>
      <c r="K898" s="89"/>
      <c r="L898" s="90"/>
      <c r="M898" s="76"/>
      <c r="N898" s="36"/>
      <c r="P898" s="35"/>
    </row>
    <row r="899" spans="1:16" ht="12.75" customHeight="1" x14ac:dyDescent="0.2">
      <c r="A899" s="35"/>
      <c r="F899" s="88"/>
      <c r="G899" s="88"/>
      <c r="K899" s="89"/>
      <c r="L899" s="90"/>
      <c r="M899" s="76"/>
      <c r="N899" s="36"/>
      <c r="P899" s="35"/>
    </row>
    <row r="900" spans="1:16" ht="12.75" customHeight="1" x14ac:dyDescent="0.2">
      <c r="A900" s="35"/>
      <c r="F900" s="88"/>
      <c r="G900" s="88"/>
      <c r="K900" s="89"/>
      <c r="L900" s="90"/>
      <c r="M900" s="76"/>
      <c r="N900" s="36"/>
      <c r="P900" s="35"/>
    </row>
    <row r="901" spans="1:16" ht="12.75" customHeight="1" x14ac:dyDescent="0.2">
      <c r="A901" s="35"/>
      <c r="F901" s="88"/>
      <c r="G901" s="88"/>
      <c r="K901" s="89"/>
      <c r="L901" s="90"/>
      <c r="M901" s="76"/>
      <c r="N901" s="36"/>
      <c r="P901" s="35"/>
    </row>
    <row r="902" spans="1:16" ht="12.75" customHeight="1" x14ac:dyDescent="0.2">
      <c r="A902" s="35"/>
      <c r="F902" s="88"/>
      <c r="G902" s="88"/>
      <c r="K902" s="89"/>
      <c r="L902" s="90"/>
      <c r="M902" s="76"/>
      <c r="N902" s="36"/>
      <c r="P902" s="35"/>
    </row>
    <row r="903" spans="1:16" ht="12.75" customHeight="1" x14ac:dyDescent="0.2">
      <c r="A903" s="35"/>
      <c r="F903" s="88"/>
      <c r="G903" s="88"/>
      <c r="K903" s="89"/>
      <c r="L903" s="90"/>
      <c r="M903" s="76"/>
      <c r="N903" s="36"/>
      <c r="P903" s="35"/>
    </row>
    <row r="904" spans="1:16" ht="12.75" customHeight="1" x14ac:dyDescent="0.2">
      <c r="A904" s="35"/>
      <c r="F904" s="88"/>
      <c r="G904" s="88"/>
      <c r="K904" s="89"/>
      <c r="L904" s="90"/>
      <c r="M904" s="76"/>
      <c r="N904" s="36"/>
      <c r="P904" s="35"/>
    </row>
    <row r="905" spans="1:16" ht="12.75" customHeight="1" x14ac:dyDescent="0.2">
      <c r="A905" s="35"/>
      <c r="F905" s="88"/>
      <c r="G905" s="88"/>
      <c r="K905" s="89"/>
      <c r="L905" s="90"/>
      <c r="M905" s="76"/>
      <c r="N905" s="36"/>
      <c r="P905" s="35"/>
    </row>
    <row r="906" spans="1:16" ht="12.75" customHeight="1" x14ac:dyDescent="0.2">
      <c r="A906" s="35"/>
      <c r="F906" s="88"/>
      <c r="G906" s="88"/>
      <c r="K906" s="89"/>
      <c r="L906" s="90"/>
      <c r="M906" s="76"/>
      <c r="N906" s="36"/>
      <c r="P906" s="35"/>
    </row>
    <row r="907" spans="1:16" ht="12.75" customHeight="1" x14ac:dyDescent="0.2">
      <c r="A907" s="35"/>
      <c r="F907" s="88"/>
      <c r="G907" s="88"/>
      <c r="K907" s="89"/>
      <c r="L907" s="90"/>
      <c r="M907" s="76"/>
      <c r="N907" s="36"/>
      <c r="P907" s="35"/>
    </row>
    <row r="908" spans="1:16" ht="12.75" customHeight="1" x14ac:dyDescent="0.2">
      <c r="A908" s="35"/>
      <c r="F908" s="88"/>
      <c r="G908" s="88"/>
      <c r="K908" s="89"/>
      <c r="L908" s="90"/>
      <c r="M908" s="76"/>
      <c r="N908" s="36"/>
      <c r="P908" s="35"/>
    </row>
    <row r="909" spans="1:16" ht="12.75" customHeight="1" x14ac:dyDescent="0.2">
      <c r="A909" s="35"/>
      <c r="F909" s="88"/>
      <c r="G909" s="88"/>
      <c r="K909" s="89"/>
      <c r="L909" s="90"/>
      <c r="M909" s="76"/>
      <c r="N909" s="36"/>
      <c r="P909" s="35"/>
    </row>
    <row r="910" spans="1:16" ht="12.75" customHeight="1" x14ac:dyDescent="0.2">
      <c r="A910" s="35"/>
      <c r="F910" s="88"/>
      <c r="G910" s="88"/>
      <c r="K910" s="89"/>
      <c r="L910" s="90"/>
      <c r="M910" s="76"/>
      <c r="N910" s="36"/>
      <c r="P910" s="35"/>
    </row>
    <row r="911" spans="1:16" ht="12.75" customHeight="1" x14ac:dyDescent="0.2">
      <c r="A911" s="35"/>
      <c r="F911" s="88"/>
      <c r="G911" s="88"/>
      <c r="K911" s="89"/>
      <c r="L911" s="90"/>
      <c r="M911" s="76"/>
      <c r="N911" s="36"/>
      <c r="P911" s="35"/>
    </row>
    <row r="912" spans="1:16" ht="12.75" customHeight="1" x14ac:dyDescent="0.2">
      <c r="A912" s="35"/>
      <c r="F912" s="88"/>
      <c r="G912" s="88"/>
      <c r="K912" s="89"/>
      <c r="L912" s="90"/>
      <c r="M912" s="76"/>
      <c r="N912" s="36"/>
      <c r="P912" s="35"/>
    </row>
    <row r="913" spans="1:16" ht="12.75" customHeight="1" x14ac:dyDescent="0.2">
      <c r="A913" s="35"/>
      <c r="F913" s="88"/>
      <c r="G913" s="88"/>
      <c r="K913" s="89"/>
      <c r="L913" s="90"/>
      <c r="M913" s="76"/>
      <c r="N913" s="36"/>
      <c r="P913" s="35"/>
    </row>
    <row r="914" spans="1:16" ht="12.75" customHeight="1" x14ac:dyDescent="0.2">
      <c r="A914" s="35"/>
      <c r="F914" s="88"/>
      <c r="G914" s="88"/>
      <c r="K914" s="89"/>
      <c r="L914" s="90"/>
      <c r="M914" s="76"/>
      <c r="N914" s="36"/>
      <c r="P914" s="35"/>
    </row>
    <row r="915" spans="1:16" ht="12.75" customHeight="1" x14ac:dyDescent="0.2">
      <c r="A915" s="35"/>
      <c r="F915" s="88"/>
      <c r="G915" s="88"/>
      <c r="K915" s="89"/>
      <c r="L915" s="90"/>
      <c r="M915" s="76"/>
      <c r="N915" s="36"/>
      <c r="P915" s="35"/>
    </row>
    <row r="916" spans="1:16" ht="12.75" customHeight="1" x14ac:dyDescent="0.2">
      <c r="A916" s="35"/>
      <c r="F916" s="88"/>
      <c r="G916" s="88"/>
      <c r="K916" s="89"/>
      <c r="L916" s="90"/>
      <c r="M916" s="76"/>
      <c r="N916" s="36"/>
      <c r="P916" s="35"/>
    </row>
    <row r="917" spans="1:16" ht="12.75" customHeight="1" x14ac:dyDescent="0.2">
      <c r="A917" s="35"/>
      <c r="F917" s="88"/>
      <c r="G917" s="88"/>
      <c r="K917" s="89"/>
      <c r="L917" s="90"/>
      <c r="M917" s="76"/>
      <c r="N917" s="36"/>
      <c r="P917" s="35"/>
    </row>
    <row r="918" spans="1:16" ht="12.75" customHeight="1" x14ac:dyDescent="0.2">
      <c r="A918" s="35"/>
      <c r="F918" s="88"/>
      <c r="G918" s="88"/>
      <c r="K918" s="89"/>
      <c r="L918" s="90"/>
      <c r="M918" s="76"/>
      <c r="N918" s="36"/>
      <c r="P918" s="35"/>
    </row>
    <row r="919" spans="1:16" ht="12.75" customHeight="1" x14ac:dyDescent="0.2">
      <c r="A919" s="35"/>
      <c r="F919" s="88"/>
      <c r="G919" s="88"/>
      <c r="K919" s="89"/>
      <c r="L919" s="90"/>
      <c r="M919" s="76"/>
      <c r="N919" s="36"/>
      <c r="P919" s="35"/>
    </row>
    <row r="920" spans="1:16" ht="12.75" customHeight="1" x14ac:dyDescent="0.2">
      <c r="A920" s="35"/>
      <c r="F920" s="88"/>
      <c r="G920" s="88"/>
      <c r="K920" s="89"/>
      <c r="L920" s="90"/>
      <c r="M920" s="76"/>
      <c r="N920" s="36"/>
      <c r="P920" s="35"/>
    </row>
    <row r="921" spans="1:16" ht="12.75" customHeight="1" x14ac:dyDescent="0.2">
      <c r="A921" s="35"/>
      <c r="F921" s="88"/>
      <c r="G921" s="88"/>
      <c r="K921" s="89"/>
      <c r="L921" s="90"/>
      <c r="M921" s="76"/>
      <c r="N921" s="36"/>
      <c r="P921" s="35"/>
    </row>
    <row r="922" spans="1:16" ht="12.75" customHeight="1" x14ac:dyDescent="0.2">
      <c r="A922" s="35"/>
      <c r="F922" s="88"/>
      <c r="G922" s="88"/>
      <c r="K922" s="89"/>
      <c r="L922" s="90"/>
      <c r="M922" s="76"/>
      <c r="N922" s="36"/>
      <c r="P922" s="35"/>
    </row>
    <row r="923" spans="1:16" ht="12.75" customHeight="1" x14ac:dyDescent="0.2">
      <c r="A923" s="35"/>
      <c r="F923" s="88"/>
      <c r="G923" s="88"/>
      <c r="K923" s="89"/>
      <c r="L923" s="90"/>
      <c r="M923" s="76"/>
      <c r="N923" s="36"/>
      <c r="P923" s="35"/>
    </row>
    <row r="924" spans="1:16" ht="12.75" customHeight="1" x14ac:dyDescent="0.2">
      <c r="A924" s="35"/>
      <c r="F924" s="88"/>
      <c r="G924" s="88"/>
      <c r="K924" s="89"/>
      <c r="L924" s="90"/>
      <c r="M924" s="76"/>
      <c r="N924" s="36"/>
      <c r="P924" s="35"/>
    </row>
    <row r="925" spans="1:16" ht="12.75" customHeight="1" x14ac:dyDescent="0.2">
      <c r="A925" s="35"/>
      <c r="F925" s="88"/>
      <c r="G925" s="88"/>
      <c r="K925" s="89"/>
      <c r="L925" s="90"/>
      <c r="M925" s="76"/>
      <c r="N925" s="36"/>
      <c r="P925" s="35"/>
    </row>
    <row r="926" spans="1:16" ht="12.75" customHeight="1" x14ac:dyDescent="0.2">
      <c r="A926" s="35"/>
      <c r="F926" s="88"/>
      <c r="G926" s="88"/>
      <c r="K926" s="89"/>
      <c r="L926" s="90"/>
      <c r="M926" s="76"/>
      <c r="N926" s="36"/>
      <c r="P926" s="35"/>
    </row>
    <row r="927" spans="1:16" ht="12.75" customHeight="1" x14ac:dyDescent="0.2">
      <c r="A927" s="35"/>
      <c r="F927" s="88"/>
      <c r="G927" s="88"/>
      <c r="K927" s="89"/>
      <c r="L927" s="90"/>
      <c r="M927" s="76"/>
      <c r="N927" s="36"/>
      <c r="P927" s="35"/>
    </row>
    <row r="928" spans="1:16" ht="12.75" customHeight="1" x14ac:dyDescent="0.2">
      <c r="A928" s="35"/>
      <c r="F928" s="88"/>
      <c r="G928" s="88"/>
      <c r="K928" s="89"/>
      <c r="L928" s="90"/>
      <c r="M928" s="76"/>
      <c r="N928" s="36"/>
      <c r="P928" s="35"/>
    </row>
    <row r="929" spans="1:16" ht="12.75" customHeight="1" x14ac:dyDescent="0.2">
      <c r="A929" s="35"/>
      <c r="F929" s="88"/>
      <c r="G929" s="88"/>
      <c r="K929" s="89"/>
      <c r="L929" s="90"/>
      <c r="M929" s="76"/>
      <c r="N929" s="36"/>
      <c r="P929" s="35"/>
    </row>
    <row r="930" spans="1:16" ht="12.75" customHeight="1" x14ac:dyDescent="0.2">
      <c r="A930" s="35"/>
      <c r="F930" s="88"/>
      <c r="G930" s="88"/>
      <c r="K930" s="89"/>
      <c r="L930" s="90"/>
      <c r="M930" s="76"/>
      <c r="N930" s="36"/>
      <c r="P930" s="35"/>
    </row>
    <row r="931" spans="1:16" ht="12.75" customHeight="1" x14ac:dyDescent="0.2">
      <c r="A931" s="35"/>
      <c r="F931" s="88"/>
      <c r="G931" s="88"/>
      <c r="K931" s="89"/>
      <c r="L931" s="90"/>
      <c r="M931" s="76"/>
      <c r="N931" s="36"/>
      <c r="P931" s="35"/>
    </row>
    <row r="932" spans="1:16" ht="12.75" customHeight="1" x14ac:dyDescent="0.2">
      <c r="A932" s="35"/>
      <c r="F932" s="88"/>
      <c r="G932" s="88"/>
      <c r="K932" s="89"/>
      <c r="L932" s="90"/>
      <c r="M932" s="76"/>
      <c r="N932" s="36"/>
      <c r="P932" s="35"/>
    </row>
    <row r="933" spans="1:16" ht="12.75" customHeight="1" x14ac:dyDescent="0.2">
      <c r="A933" s="35"/>
      <c r="F933" s="88"/>
      <c r="G933" s="88"/>
      <c r="K933" s="89"/>
      <c r="L933" s="90"/>
      <c r="M933" s="76"/>
      <c r="N933" s="36"/>
      <c r="P933" s="35"/>
    </row>
    <row r="934" spans="1:16" ht="12.75" customHeight="1" x14ac:dyDescent="0.2">
      <c r="A934" s="35"/>
      <c r="F934" s="88"/>
      <c r="G934" s="88"/>
      <c r="K934" s="89"/>
      <c r="L934" s="90"/>
      <c r="M934" s="76"/>
      <c r="N934" s="36"/>
      <c r="P934" s="35"/>
    </row>
    <row r="935" spans="1:16" ht="12.75" customHeight="1" x14ac:dyDescent="0.2">
      <c r="A935" s="35"/>
      <c r="F935" s="88"/>
      <c r="G935" s="88"/>
      <c r="K935" s="89"/>
      <c r="L935" s="90"/>
      <c r="M935" s="76"/>
      <c r="N935" s="36"/>
      <c r="P935" s="35"/>
    </row>
    <row r="936" spans="1:16" ht="12.75" customHeight="1" x14ac:dyDescent="0.2">
      <c r="A936" s="35"/>
      <c r="F936" s="88"/>
      <c r="G936" s="88"/>
      <c r="K936" s="89"/>
      <c r="L936" s="90"/>
      <c r="M936" s="76"/>
      <c r="N936" s="36"/>
      <c r="P936" s="35"/>
    </row>
    <row r="937" spans="1:16" ht="12.75" customHeight="1" x14ac:dyDescent="0.2">
      <c r="A937" s="35"/>
      <c r="F937" s="88"/>
      <c r="G937" s="88"/>
      <c r="K937" s="89"/>
      <c r="L937" s="90"/>
      <c r="M937" s="76"/>
      <c r="N937" s="36"/>
      <c r="P937" s="35"/>
    </row>
    <row r="938" spans="1:16" ht="12.75" customHeight="1" x14ac:dyDescent="0.2">
      <c r="A938" s="35"/>
      <c r="F938" s="88"/>
      <c r="G938" s="88"/>
      <c r="K938" s="89"/>
      <c r="L938" s="90"/>
      <c r="M938" s="76"/>
      <c r="N938" s="36"/>
      <c r="P938" s="35"/>
    </row>
    <row r="939" spans="1:16" ht="12.75" customHeight="1" x14ac:dyDescent="0.2">
      <c r="A939" s="35"/>
      <c r="F939" s="88"/>
      <c r="G939" s="88"/>
      <c r="K939" s="89"/>
      <c r="L939" s="90"/>
      <c r="M939" s="76"/>
      <c r="N939" s="36"/>
      <c r="P939" s="35"/>
    </row>
    <row r="940" spans="1:16" ht="12.75" customHeight="1" x14ac:dyDescent="0.2">
      <c r="A940" s="35"/>
      <c r="F940" s="88"/>
      <c r="G940" s="88"/>
      <c r="K940" s="89"/>
      <c r="L940" s="90"/>
      <c r="M940" s="76"/>
      <c r="N940" s="36"/>
      <c r="P940" s="35"/>
    </row>
    <row r="941" spans="1:16" ht="12.75" customHeight="1" x14ac:dyDescent="0.2">
      <c r="A941" s="35"/>
      <c r="F941" s="88"/>
      <c r="G941" s="88"/>
      <c r="K941" s="89"/>
      <c r="L941" s="90"/>
      <c r="M941" s="76"/>
      <c r="N941" s="36"/>
      <c r="P941" s="35"/>
    </row>
    <row r="942" spans="1:16" ht="12.75" customHeight="1" x14ac:dyDescent="0.2">
      <c r="A942" s="35"/>
      <c r="F942" s="88"/>
      <c r="G942" s="88"/>
      <c r="K942" s="89"/>
      <c r="L942" s="90"/>
      <c r="M942" s="76"/>
      <c r="N942" s="36"/>
      <c r="P942" s="35"/>
    </row>
    <row r="943" spans="1:16" ht="12.75" customHeight="1" x14ac:dyDescent="0.2">
      <c r="A943" s="35"/>
      <c r="F943" s="88"/>
      <c r="G943" s="88"/>
      <c r="K943" s="89"/>
      <c r="L943" s="90"/>
      <c r="M943" s="76"/>
      <c r="N943" s="36"/>
      <c r="P943" s="35"/>
    </row>
    <row r="944" spans="1:16" ht="12.75" customHeight="1" x14ac:dyDescent="0.2">
      <c r="A944" s="35"/>
      <c r="F944" s="88"/>
      <c r="G944" s="88"/>
      <c r="K944" s="89"/>
      <c r="L944" s="90"/>
      <c r="M944" s="76"/>
      <c r="N944" s="36"/>
      <c r="P944" s="35"/>
    </row>
    <row r="945" spans="1:16" ht="12.75" customHeight="1" x14ac:dyDescent="0.2">
      <c r="A945" s="35"/>
      <c r="F945" s="88"/>
      <c r="G945" s="88"/>
      <c r="K945" s="89"/>
      <c r="L945" s="90"/>
      <c r="M945" s="76"/>
      <c r="N945" s="36"/>
      <c r="P945" s="35"/>
    </row>
    <row r="946" spans="1:16" ht="12.75" customHeight="1" x14ac:dyDescent="0.2">
      <c r="A946" s="35"/>
      <c r="F946" s="88"/>
      <c r="G946" s="88"/>
      <c r="K946" s="89"/>
      <c r="L946" s="90"/>
      <c r="M946" s="76"/>
      <c r="N946" s="36"/>
      <c r="P946" s="35"/>
    </row>
    <row r="947" spans="1:16" ht="12.75" customHeight="1" x14ac:dyDescent="0.2">
      <c r="A947" s="35"/>
      <c r="F947" s="88"/>
      <c r="G947" s="88"/>
      <c r="K947" s="89"/>
      <c r="L947" s="90"/>
      <c r="M947" s="76"/>
      <c r="N947" s="36"/>
      <c r="P947" s="35"/>
    </row>
    <row r="948" spans="1:16" ht="12.75" customHeight="1" x14ac:dyDescent="0.2">
      <c r="A948" s="35"/>
      <c r="F948" s="88"/>
      <c r="G948" s="88"/>
      <c r="K948" s="89"/>
      <c r="L948" s="90"/>
      <c r="M948" s="76"/>
      <c r="N948" s="36"/>
      <c r="P948" s="35"/>
    </row>
    <row r="949" spans="1:16" ht="12.75" customHeight="1" x14ac:dyDescent="0.2">
      <c r="A949" s="35"/>
      <c r="F949" s="88"/>
      <c r="G949" s="88"/>
      <c r="K949" s="89"/>
      <c r="L949" s="90"/>
      <c r="M949" s="76"/>
      <c r="N949" s="36"/>
      <c r="P949" s="35"/>
    </row>
    <row r="950" spans="1:16" ht="12.75" customHeight="1" x14ac:dyDescent="0.2">
      <c r="A950" s="35"/>
      <c r="F950" s="88"/>
      <c r="G950" s="88"/>
      <c r="K950" s="89"/>
      <c r="L950" s="90"/>
      <c r="M950" s="76"/>
      <c r="N950" s="36"/>
      <c r="P950" s="35"/>
    </row>
    <row r="951" spans="1:16" ht="12.75" customHeight="1" x14ac:dyDescent="0.2">
      <c r="A951" s="35"/>
      <c r="F951" s="88"/>
      <c r="G951" s="88"/>
      <c r="K951" s="89"/>
      <c r="L951" s="90"/>
      <c r="M951" s="76"/>
      <c r="N951" s="36"/>
      <c r="P951" s="35"/>
    </row>
    <row r="952" spans="1:16" ht="12.75" customHeight="1" x14ac:dyDescent="0.2">
      <c r="A952" s="35"/>
      <c r="F952" s="88"/>
      <c r="G952" s="88"/>
      <c r="K952" s="89"/>
      <c r="L952" s="90"/>
      <c r="M952" s="76"/>
      <c r="N952" s="36"/>
      <c r="P952" s="35"/>
    </row>
    <row r="953" spans="1:16" ht="12.75" customHeight="1" x14ac:dyDescent="0.2">
      <c r="A953" s="35"/>
      <c r="F953" s="88"/>
      <c r="G953" s="88"/>
      <c r="K953" s="89"/>
      <c r="L953" s="90"/>
      <c r="M953" s="76"/>
      <c r="N953" s="36"/>
      <c r="P953" s="35"/>
    </row>
    <row r="954" spans="1:16" ht="12.75" customHeight="1" x14ac:dyDescent="0.2">
      <c r="A954" s="35"/>
      <c r="F954" s="88"/>
      <c r="G954" s="88"/>
      <c r="K954" s="89"/>
      <c r="L954" s="90"/>
      <c r="M954" s="76"/>
      <c r="N954" s="36"/>
      <c r="P954" s="35"/>
    </row>
    <row r="955" spans="1:16" ht="12.75" customHeight="1" x14ac:dyDescent="0.2">
      <c r="A955" s="35"/>
      <c r="F955" s="88"/>
      <c r="G955" s="88"/>
      <c r="K955" s="89"/>
      <c r="L955" s="90"/>
      <c r="M955" s="76"/>
      <c r="N955" s="36"/>
      <c r="P955" s="35"/>
    </row>
    <row r="956" spans="1:16" ht="12.75" customHeight="1" x14ac:dyDescent="0.2">
      <c r="A956" s="35"/>
      <c r="F956" s="88"/>
      <c r="G956" s="88"/>
      <c r="K956" s="89"/>
      <c r="L956" s="90"/>
      <c r="M956" s="76"/>
      <c r="N956" s="36"/>
      <c r="P956" s="35"/>
    </row>
    <row r="957" spans="1:16" ht="12.75" customHeight="1" x14ac:dyDescent="0.2">
      <c r="A957" s="35"/>
      <c r="F957" s="88"/>
      <c r="G957" s="88"/>
      <c r="K957" s="89"/>
      <c r="L957" s="90"/>
      <c r="M957" s="76"/>
      <c r="N957" s="36"/>
      <c r="P957" s="35"/>
    </row>
    <row r="958" spans="1:16" ht="12.75" customHeight="1" x14ac:dyDescent="0.2">
      <c r="A958" s="35"/>
      <c r="F958" s="88"/>
      <c r="G958" s="88"/>
      <c r="K958" s="89"/>
      <c r="L958" s="90"/>
      <c r="M958" s="76"/>
      <c r="N958" s="36"/>
      <c r="P958" s="35"/>
    </row>
    <row r="959" spans="1:16" ht="12.75" customHeight="1" x14ac:dyDescent="0.2">
      <c r="A959" s="35"/>
      <c r="F959" s="88"/>
      <c r="G959" s="88"/>
      <c r="K959" s="89"/>
      <c r="L959" s="90"/>
      <c r="M959" s="76"/>
      <c r="N959" s="36"/>
      <c r="P959" s="35"/>
    </row>
    <row r="960" spans="1:16" ht="12.75" customHeight="1" x14ac:dyDescent="0.2">
      <c r="A960" s="35"/>
      <c r="F960" s="88"/>
      <c r="G960" s="88"/>
      <c r="K960" s="89"/>
      <c r="L960" s="90"/>
      <c r="M960" s="76"/>
      <c r="N960" s="36"/>
      <c r="P960" s="35"/>
    </row>
    <row r="961" spans="1:16" ht="12.75" customHeight="1" x14ac:dyDescent="0.2">
      <c r="A961" s="35"/>
      <c r="F961" s="88"/>
      <c r="G961" s="88"/>
      <c r="K961" s="89"/>
      <c r="L961" s="90"/>
      <c r="M961" s="76"/>
      <c r="N961" s="36"/>
      <c r="P961" s="35"/>
    </row>
    <row r="962" spans="1:16" ht="12.75" customHeight="1" x14ac:dyDescent="0.2">
      <c r="A962" s="35"/>
      <c r="F962" s="88"/>
      <c r="G962" s="88"/>
      <c r="K962" s="89"/>
      <c r="L962" s="90"/>
      <c r="M962" s="76"/>
      <c r="N962" s="36"/>
      <c r="P962" s="35"/>
    </row>
    <row r="963" spans="1:16" ht="12.75" customHeight="1" x14ac:dyDescent="0.2">
      <c r="A963" s="35"/>
      <c r="F963" s="88"/>
      <c r="G963" s="88"/>
      <c r="K963" s="89"/>
      <c r="L963" s="90"/>
      <c r="M963" s="76"/>
      <c r="N963" s="36"/>
      <c r="P963" s="35"/>
    </row>
    <row r="964" spans="1:16" ht="12.75" customHeight="1" x14ac:dyDescent="0.2">
      <c r="A964" s="35"/>
      <c r="F964" s="88"/>
      <c r="G964" s="88"/>
      <c r="K964" s="89"/>
      <c r="L964" s="90"/>
      <c r="M964" s="76"/>
      <c r="N964" s="36"/>
      <c r="P964" s="35"/>
    </row>
    <row r="965" spans="1:16" ht="12.75" customHeight="1" x14ac:dyDescent="0.2">
      <c r="A965" s="35"/>
      <c r="F965" s="88"/>
      <c r="G965" s="88"/>
      <c r="K965" s="89"/>
      <c r="L965" s="90"/>
      <c r="M965" s="76"/>
      <c r="N965" s="36"/>
      <c r="P965" s="35"/>
    </row>
    <row r="966" spans="1:16" ht="12.75" customHeight="1" x14ac:dyDescent="0.2">
      <c r="A966" s="35"/>
      <c r="F966" s="88"/>
      <c r="G966" s="88"/>
      <c r="K966" s="89"/>
      <c r="L966" s="90"/>
      <c r="M966" s="76"/>
      <c r="N966" s="36"/>
      <c r="P966" s="35"/>
    </row>
    <row r="967" spans="1:16" ht="12.75" customHeight="1" x14ac:dyDescent="0.2">
      <c r="A967" s="35"/>
      <c r="F967" s="88"/>
      <c r="G967" s="88"/>
      <c r="K967" s="89"/>
      <c r="L967" s="90"/>
      <c r="M967" s="76"/>
      <c r="N967" s="36"/>
      <c r="P967" s="35"/>
    </row>
    <row r="968" spans="1:16" ht="12.75" customHeight="1" x14ac:dyDescent="0.2">
      <c r="A968" s="35"/>
      <c r="F968" s="88"/>
      <c r="G968" s="88"/>
      <c r="K968" s="89"/>
      <c r="L968" s="90"/>
      <c r="M968" s="76"/>
      <c r="N968" s="36"/>
      <c r="P968" s="35"/>
    </row>
    <row r="969" spans="1:16" ht="12.75" customHeight="1" x14ac:dyDescent="0.2">
      <c r="A969" s="35"/>
      <c r="F969" s="88"/>
      <c r="G969" s="88"/>
      <c r="K969" s="89"/>
      <c r="L969" s="90"/>
      <c r="M969" s="76"/>
      <c r="N969" s="36"/>
      <c r="P969" s="35"/>
    </row>
    <row r="970" spans="1:16" ht="12.75" customHeight="1" x14ac:dyDescent="0.2">
      <c r="A970" s="35"/>
      <c r="F970" s="88"/>
      <c r="G970" s="88"/>
      <c r="K970" s="89"/>
      <c r="L970" s="90"/>
      <c r="M970" s="76"/>
      <c r="N970" s="36"/>
      <c r="P970" s="35"/>
    </row>
    <row r="971" spans="1:16" ht="12.75" customHeight="1" x14ac:dyDescent="0.2">
      <c r="A971" s="35"/>
      <c r="F971" s="88"/>
      <c r="G971" s="88"/>
      <c r="K971" s="89"/>
      <c r="L971" s="90"/>
      <c r="M971" s="76"/>
      <c r="N971" s="36"/>
      <c r="P971" s="35"/>
    </row>
    <row r="972" spans="1:16" ht="12.75" customHeight="1" x14ac:dyDescent="0.2">
      <c r="A972" s="35"/>
      <c r="F972" s="88"/>
      <c r="G972" s="88"/>
      <c r="K972" s="89"/>
      <c r="L972" s="90"/>
      <c r="M972" s="76"/>
      <c r="N972" s="36"/>
      <c r="P972" s="35"/>
    </row>
    <row r="973" spans="1:16" ht="12.75" customHeight="1" x14ac:dyDescent="0.2">
      <c r="A973" s="35"/>
      <c r="F973" s="88"/>
      <c r="G973" s="88"/>
      <c r="K973" s="89"/>
      <c r="L973" s="90"/>
      <c r="M973" s="76"/>
      <c r="N973" s="36"/>
      <c r="P973" s="35"/>
    </row>
    <row r="974" spans="1:16" ht="12.75" customHeight="1" x14ac:dyDescent="0.2">
      <c r="A974" s="35"/>
      <c r="F974" s="88"/>
      <c r="G974" s="88"/>
      <c r="K974" s="89"/>
      <c r="L974" s="90"/>
      <c r="M974" s="76"/>
      <c r="N974" s="36"/>
      <c r="P974" s="35"/>
    </row>
    <row r="975" spans="1:16" ht="12.75" customHeight="1" x14ac:dyDescent="0.2">
      <c r="A975" s="35"/>
      <c r="F975" s="88"/>
      <c r="G975" s="88"/>
      <c r="K975" s="89"/>
      <c r="L975" s="90"/>
      <c r="M975" s="76"/>
      <c r="N975" s="36"/>
      <c r="P975" s="35"/>
    </row>
    <row r="976" spans="1:16" ht="12.75" customHeight="1" x14ac:dyDescent="0.2">
      <c r="A976" s="35"/>
      <c r="F976" s="88"/>
      <c r="G976" s="88"/>
      <c r="K976" s="89"/>
      <c r="L976" s="90"/>
      <c r="M976" s="76"/>
      <c r="N976" s="36"/>
      <c r="P976" s="35"/>
    </row>
    <row r="977" spans="1:16" ht="12.75" customHeight="1" x14ac:dyDescent="0.2">
      <c r="A977" s="35"/>
      <c r="F977" s="88"/>
      <c r="G977" s="88"/>
      <c r="K977" s="89"/>
      <c r="L977" s="90"/>
      <c r="M977" s="76"/>
      <c r="N977" s="36"/>
      <c r="P977" s="35"/>
    </row>
    <row r="978" spans="1:16" ht="12.75" customHeight="1" x14ac:dyDescent="0.2">
      <c r="A978" s="35"/>
      <c r="F978" s="88"/>
      <c r="G978" s="88"/>
      <c r="K978" s="89"/>
      <c r="L978" s="90"/>
      <c r="M978" s="76"/>
      <c r="N978" s="36"/>
      <c r="P978" s="35"/>
    </row>
    <row r="979" spans="1:16" ht="12.75" customHeight="1" x14ac:dyDescent="0.2">
      <c r="A979" s="35"/>
      <c r="F979" s="88"/>
      <c r="G979" s="88"/>
      <c r="K979" s="89"/>
      <c r="L979" s="90"/>
      <c r="M979" s="76"/>
      <c r="N979" s="36"/>
      <c r="P979" s="35"/>
    </row>
    <row r="980" spans="1:16" ht="12.75" customHeight="1" x14ac:dyDescent="0.2">
      <c r="A980" s="35"/>
      <c r="F980" s="88"/>
      <c r="G980" s="88"/>
      <c r="K980" s="89"/>
      <c r="L980" s="90"/>
      <c r="M980" s="76"/>
      <c r="N980" s="36"/>
      <c r="P980" s="35"/>
    </row>
    <row r="981" spans="1:16" ht="12.75" customHeight="1" x14ac:dyDescent="0.2">
      <c r="A981" s="35"/>
      <c r="F981" s="88"/>
      <c r="G981" s="88"/>
      <c r="K981" s="89"/>
      <c r="L981" s="90"/>
      <c r="M981" s="76"/>
      <c r="N981" s="36"/>
      <c r="P981" s="35"/>
    </row>
    <row r="982" spans="1:16" ht="12.75" customHeight="1" x14ac:dyDescent="0.2">
      <c r="A982" s="35"/>
      <c r="F982" s="88"/>
      <c r="G982" s="88"/>
      <c r="K982" s="89"/>
      <c r="L982" s="90"/>
      <c r="M982" s="76"/>
      <c r="N982" s="36"/>
      <c r="P982" s="35"/>
    </row>
    <row r="983" spans="1:16" ht="12.75" customHeight="1" x14ac:dyDescent="0.2">
      <c r="A983" s="35"/>
      <c r="F983" s="88"/>
      <c r="G983" s="88"/>
      <c r="K983" s="89"/>
      <c r="L983" s="90"/>
      <c r="M983" s="76"/>
      <c r="N983" s="36"/>
      <c r="P983" s="35"/>
    </row>
    <row r="984" spans="1:16" ht="12.75" customHeight="1" x14ac:dyDescent="0.2">
      <c r="A984" s="35"/>
      <c r="F984" s="88"/>
      <c r="G984" s="88"/>
      <c r="K984" s="89"/>
      <c r="L984" s="90"/>
      <c r="M984" s="76"/>
      <c r="N984" s="36"/>
      <c r="P984" s="35"/>
    </row>
    <row r="985" spans="1:16" ht="12.75" customHeight="1" x14ac:dyDescent="0.2">
      <c r="A985" s="35"/>
      <c r="F985" s="88"/>
      <c r="G985" s="88"/>
      <c r="K985" s="89"/>
      <c r="L985" s="90"/>
      <c r="M985" s="76"/>
      <c r="N985" s="36"/>
      <c r="P985" s="35"/>
    </row>
    <row r="986" spans="1:16" ht="12.75" customHeight="1" x14ac:dyDescent="0.2">
      <c r="A986" s="35"/>
      <c r="F986" s="88"/>
      <c r="G986" s="88"/>
      <c r="K986" s="89"/>
      <c r="L986" s="90"/>
      <c r="M986" s="76"/>
      <c r="N986" s="36"/>
      <c r="P986" s="35"/>
    </row>
    <row r="987" spans="1:16" ht="12.75" customHeight="1" x14ac:dyDescent="0.2">
      <c r="A987" s="35"/>
      <c r="F987" s="88"/>
      <c r="G987" s="88"/>
      <c r="K987" s="89"/>
      <c r="L987" s="90"/>
      <c r="M987" s="76"/>
      <c r="N987" s="36"/>
      <c r="P987" s="35"/>
    </row>
    <row r="988" spans="1:16" ht="12.75" customHeight="1" x14ac:dyDescent="0.2">
      <c r="A988" s="35"/>
      <c r="F988" s="88"/>
      <c r="G988" s="88"/>
      <c r="K988" s="89"/>
      <c r="L988" s="90"/>
      <c r="M988" s="76"/>
      <c r="N988" s="36"/>
      <c r="P988" s="35"/>
    </row>
    <row r="989" spans="1:16" ht="12.75" x14ac:dyDescent="0.2">
      <c r="F989" s="88"/>
      <c r="G989" s="88"/>
      <c r="K989" s="89"/>
      <c r="L989" s="89"/>
    </row>
    <row r="990" spans="1:16" ht="12.75" x14ac:dyDescent="0.2">
      <c r="F990" s="88"/>
      <c r="G990" s="88"/>
      <c r="K990" s="89"/>
      <c r="L990" s="89"/>
    </row>
    <row r="991" spans="1:16" ht="12.75" x14ac:dyDescent="0.2">
      <c r="F991" s="88"/>
      <c r="G991" s="88"/>
      <c r="K991" s="89"/>
      <c r="L991" s="89"/>
    </row>
    <row r="992" spans="1:16" ht="12.75" x14ac:dyDescent="0.2">
      <c r="F992" s="88"/>
      <c r="G992" s="88"/>
      <c r="K992" s="89"/>
      <c r="L992" s="89"/>
    </row>
    <row r="993" spans="6:12" ht="12.75" x14ac:dyDescent="0.2">
      <c r="F993" s="88"/>
      <c r="G993" s="88"/>
      <c r="K993" s="89"/>
      <c r="L993" s="89"/>
    </row>
    <row r="994" spans="6:12" ht="12.75" x14ac:dyDescent="0.2">
      <c r="F994" s="88"/>
      <c r="G994" s="88"/>
      <c r="K994" s="89"/>
      <c r="L994" s="89"/>
    </row>
    <row r="995" spans="6:12" ht="12.75" x14ac:dyDescent="0.2">
      <c r="F995" s="88"/>
      <c r="G995" s="88"/>
      <c r="K995" s="89"/>
      <c r="L995" s="89"/>
    </row>
    <row r="996" spans="6:12" ht="12.75" x14ac:dyDescent="0.2">
      <c r="F996" s="88"/>
      <c r="G996" s="88"/>
      <c r="K996" s="89"/>
      <c r="L996" s="89"/>
    </row>
    <row r="997" spans="6:12" ht="12.75" x14ac:dyDescent="0.2">
      <c r="F997" s="88"/>
      <c r="G997" s="88"/>
      <c r="K997" s="89"/>
      <c r="L997" s="89"/>
    </row>
    <row r="998" spans="6:12" ht="12.75" x14ac:dyDescent="0.2">
      <c r="F998" s="88"/>
      <c r="G998" s="88"/>
      <c r="K998" s="89"/>
      <c r="L998" s="89"/>
    </row>
    <row r="999" spans="6:12" ht="12.75" x14ac:dyDescent="0.2">
      <c r="F999" s="88"/>
      <c r="G999" s="88"/>
      <c r="K999" s="89"/>
      <c r="L999" s="89"/>
    </row>
    <row r="1000" spans="6:12" ht="12.75" x14ac:dyDescent="0.2">
      <c r="F1000" s="88"/>
      <c r="G1000" s="88"/>
      <c r="K1000" s="89"/>
      <c r="L1000" s="89"/>
    </row>
    <row r="1001" spans="6:12" ht="12.75" x14ac:dyDescent="0.2">
      <c r="F1001" s="88"/>
      <c r="G1001" s="88"/>
      <c r="K1001" s="89"/>
      <c r="L1001" s="89"/>
    </row>
  </sheetData>
  <mergeCells count="16">
    <mergeCell ref="C13:D13"/>
    <mergeCell ref="B19:C19"/>
    <mergeCell ref="G42:G44"/>
    <mergeCell ref="H42:H44"/>
    <mergeCell ref="B20:C20"/>
    <mergeCell ref="G24:G26"/>
    <mergeCell ref="H24:H26"/>
    <mergeCell ref="G30:G32"/>
    <mergeCell ref="H30:H32"/>
    <mergeCell ref="G36:G38"/>
    <mergeCell ref="H36:H38"/>
    <mergeCell ref="C8:D8"/>
    <mergeCell ref="C9:D9"/>
    <mergeCell ref="C10:D10"/>
    <mergeCell ref="C11:D11"/>
    <mergeCell ref="C12:D12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topLeftCell="A5" workbookViewId="0">
      <selection activeCell="A8" sqref="A8:G12"/>
    </sheetView>
    <sheetView workbookViewId="1">
      <selection activeCell="H15" sqref="H15"/>
    </sheetView>
  </sheetViews>
  <sheetFormatPr defaultColWidth="12.5703125" defaultRowHeight="15" customHeight="1" x14ac:dyDescent="0.2"/>
  <cols>
    <col min="1" max="1" width="23" customWidth="1"/>
    <col min="2" max="2" width="17.7109375" customWidth="1"/>
    <col min="3" max="3" width="16.42578125" customWidth="1"/>
    <col min="4" max="4" width="15.7109375" customWidth="1"/>
    <col min="5" max="5" width="15.85546875" customWidth="1"/>
    <col min="6" max="6" width="18.140625" customWidth="1"/>
    <col min="7" max="7" width="18.5703125" customWidth="1"/>
    <col min="8" max="8" width="12.7109375" customWidth="1"/>
    <col min="9" max="9" width="11.28515625" customWidth="1"/>
    <col min="10" max="10" width="8.85546875" customWidth="1"/>
    <col min="11" max="12" width="2.5703125" customWidth="1"/>
    <col min="13" max="13" width="8.5703125" customWidth="1"/>
    <col min="14" max="15" width="9.28515625" customWidth="1"/>
    <col min="16" max="16" width="7.28515625" customWidth="1"/>
    <col min="17" max="18" width="8.5703125" customWidth="1"/>
  </cols>
  <sheetData>
    <row r="1" spans="1:26" ht="12.75" customHeight="1" thickBot="1" x14ac:dyDescent="0.25">
      <c r="A1" s="35"/>
      <c r="H1" s="75"/>
      <c r="I1" s="36"/>
      <c r="J1" s="36"/>
      <c r="L1" s="35"/>
    </row>
    <row r="2" spans="1:26" ht="24.75" customHeight="1" thickTop="1" thickBot="1" x14ac:dyDescent="0.25">
      <c r="A2" s="263" t="s">
        <v>44</v>
      </c>
      <c r="B2" s="264"/>
      <c r="C2" s="264"/>
      <c r="D2" s="264"/>
      <c r="E2" s="264"/>
      <c r="F2" s="264"/>
      <c r="G2" s="265">
        <f>ROUND(D20/E20,5)</f>
        <v>9.2480000000000007E-2</v>
      </c>
      <c r="H2" s="75"/>
      <c r="I2" s="36"/>
      <c r="J2" s="36"/>
      <c r="L2" s="35"/>
    </row>
    <row r="3" spans="1:26" ht="12.75" customHeight="1" thickTop="1" x14ac:dyDescent="0.2">
      <c r="A3" s="35"/>
      <c r="H3" s="75"/>
      <c r="I3" s="36"/>
      <c r="J3" s="36"/>
      <c r="L3" s="35"/>
    </row>
    <row r="4" spans="1:26" ht="32.25" customHeight="1" x14ac:dyDescent="0.35">
      <c r="A4" s="91" t="s">
        <v>120</v>
      </c>
      <c r="H4" s="75"/>
      <c r="I4" s="36"/>
      <c r="J4" s="36"/>
      <c r="L4" s="35"/>
    </row>
    <row r="5" spans="1:26" ht="12.75" customHeight="1" x14ac:dyDescent="0.25">
      <c r="A5" s="38"/>
      <c r="H5" s="75"/>
      <c r="I5" s="36"/>
      <c r="J5" s="36"/>
      <c r="L5" s="35"/>
    </row>
    <row r="6" spans="1:26" ht="25.5" customHeight="1" thickBot="1" x14ac:dyDescent="0.25">
      <c r="A6" s="124" t="s">
        <v>100</v>
      </c>
      <c r="B6" s="81"/>
      <c r="C6" s="81"/>
      <c r="D6" s="81"/>
      <c r="E6" s="81"/>
      <c r="F6" s="81"/>
      <c r="G6" s="125"/>
      <c r="H6" s="125"/>
      <c r="I6" s="19"/>
      <c r="J6" s="81"/>
      <c r="K6" s="81"/>
      <c r="L6" s="126"/>
      <c r="M6" s="127"/>
      <c r="N6" s="56"/>
      <c r="O6" s="81"/>
      <c r="P6" s="74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34.5" customHeight="1" x14ac:dyDescent="0.2">
      <c r="A7" s="142" t="s">
        <v>74</v>
      </c>
      <c r="B7" s="361" t="s">
        <v>75</v>
      </c>
      <c r="C7" s="362"/>
      <c r="D7" s="363" t="s">
        <v>103</v>
      </c>
      <c r="E7" s="362"/>
      <c r="F7" s="213" t="s">
        <v>115</v>
      </c>
      <c r="G7" s="214" t="s">
        <v>116</v>
      </c>
      <c r="H7" s="75"/>
      <c r="I7" s="1"/>
      <c r="N7" s="92"/>
      <c r="O7" s="36"/>
      <c r="Q7" s="35"/>
    </row>
    <row r="8" spans="1:26" ht="24.75" customHeight="1" x14ac:dyDescent="0.2">
      <c r="A8" s="143"/>
      <c r="B8" s="364"/>
      <c r="C8" s="301"/>
      <c r="D8" s="365">
        <v>150000</v>
      </c>
      <c r="E8" s="301"/>
      <c r="F8" s="196">
        <f t="shared" ref="F8:F12" si="0">IFERROR(IF($F$20&lt;1,D8*$F$20,""),"")</f>
        <v>13872.000000000002</v>
      </c>
      <c r="G8" s="215">
        <f t="shared" ref="G8:G12" si="1">IFERROR(IF(D8&gt;0,D8-F8,""),"")</f>
        <v>136128</v>
      </c>
      <c r="H8" s="75"/>
      <c r="I8" s="1"/>
      <c r="J8" s="57"/>
      <c r="K8" s="81"/>
      <c r="L8" s="81"/>
      <c r="M8" s="81"/>
      <c r="N8" s="92"/>
      <c r="O8" s="36"/>
      <c r="Q8" s="35"/>
      <c r="S8" s="81"/>
      <c r="T8" s="81"/>
      <c r="U8" s="81"/>
      <c r="V8" s="81"/>
      <c r="W8" s="81"/>
      <c r="X8" s="81"/>
      <c r="Y8" s="81"/>
      <c r="Z8" s="81"/>
    </row>
    <row r="9" spans="1:26" ht="24.75" customHeight="1" x14ac:dyDescent="0.2">
      <c r="A9" s="143"/>
      <c r="B9" s="364"/>
      <c r="C9" s="301"/>
      <c r="D9" s="365"/>
      <c r="E9" s="301"/>
      <c r="F9" s="196">
        <f t="shared" si="0"/>
        <v>0</v>
      </c>
      <c r="G9" s="215" t="str">
        <f t="shared" si="1"/>
        <v/>
      </c>
      <c r="H9" s="75"/>
      <c r="I9" s="1"/>
      <c r="J9" s="81"/>
      <c r="K9" s="81"/>
      <c r="L9" s="81"/>
      <c r="M9" s="81"/>
      <c r="N9" s="92"/>
      <c r="O9" s="36"/>
      <c r="Q9" s="35"/>
      <c r="S9" s="81"/>
      <c r="T9" s="81"/>
      <c r="U9" s="81"/>
      <c r="V9" s="81"/>
      <c r="W9" s="81"/>
      <c r="X9" s="81"/>
      <c r="Y9" s="81"/>
      <c r="Z9" s="81"/>
    </row>
    <row r="10" spans="1:26" ht="24.75" customHeight="1" x14ac:dyDescent="0.2">
      <c r="A10" s="143"/>
      <c r="B10" s="364"/>
      <c r="C10" s="301"/>
      <c r="D10" s="365"/>
      <c r="E10" s="301"/>
      <c r="F10" s="196">
        <f t="shared" si="0"/>
        <v>0</v>
      </c>
      <c r="G10" s="215" t="str">
        <f t="shared" si="1"/>
        <v/>
      </c>
      <c r="H10" s="128"/>
      <c r="I10" s="19"/>
      <c r="J10" s="81"/>
      <c r="K10" s="81"/>
      <c r="L10" s="81"/>
      <c r="M10" s="81"/>
      <c r="N10" s="92"/>
      <c r="O10" s="36"/>
      <c r="Q10" s="35"/>
      <c r="S10" s="81"/>
      <c r="T10" s="81"/>
      <c r="U10" s="81"/>
      <c r="V10" s="81"/>
      <c r="W10" s="81"/>
      <c r="X10" s="81"/>
      <c r="Y10" s="81"/>
      <c r="Z10" s="81"/>
    </row>
    <row r="11" spans="1:26" ht="24.75" customHeight="1" x14ac:dyDescent="0.2">
      <c r="A11" s="143"/>
      <c r="B11" s="364"/>
      <c r="C11" s="301"/>
      <c r="D11" s="365"/>
      <c r="E11" s="301"/>
      <c r="F11" s="196">
        <f t="shared" si="0"/>
        <v>0</v>
      </c>
      <c r="G11" s="215" t="str">
        <f t="shared" si="1"/>
        <v/>
      </c>
      <c r="H11" s="128"/>
      <c r="I11" s="19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4.75" customHeight="1" thickBot="1" x14ac:dyDescent="0.25">
      <c r="A12" s="144"/>
      <c r="B12" s="366"/>
      <c r="C12" s="367"/>
      <c r="D12" s="368"/>
      <c r="E12" s="367"/>
      <c r="F12" s="216">
        <f t="shared" si="0"/>
        <v>0</v>
      </c>
      <c r="G12" s="217" t="str">
        <f t="shared" si="1"/>
        <v/>
      </c>
      <c r="H12" s="128"/>
      <c r="I12" s="19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2.75" customHeight="1" x14ac:dyDescent="0.2">
      <c r="A13" s="35"/>
      <c r="H13" s="75"/>
      <c r="I13" s="19"/>
      <c r="J13" s="36"/>
      <c r="L13" s="35"/>
    </row>
    <row r="14" spans="1:26" ht="12.75" customHeight="1" thickBot="1" x14ac:dyDescent="0.25">
      <c r="A14" s="35"/>
      <c r="H14" s="75"/>
      <c r="I14" s="19"/>
      <c r="J14" s="36"/>
      <c r="L14" s="35"/>
    </row>
    <row r="15" spans="1:26" ht="12.75" customHeight="1" x14ac:dyDescent="0.2">
      <c r="A15" s="355" t="s">
        <v>121</v>
      </c>
      <c r="B15" s="356"/>
      <c r="C15" s="356"/>
      <c r="D15" s="356"/>
      <c r="E15" s="356"/>
      <c r="F15" s="357"/>
      <c r="H15" s="75"/>
      <c r="I15" s="19"/>
      <c r="J15" s="36"/>
      <c r="L15" s="35"/>
    </row>
    <row r="16" spans="1:26" ht="31.5" customHeight="1" x14ac:dyDescent="0.2">
      <c r="A16" s="358"/>
      <c r="B16" s="359"/>
      <c r="C16" s="359"/>
      <c r="D16" s="359"/>
      <c r="E16" s="359"/>
      <c r="F16" s="360"/>
      <c r="I16" s="19"/>
    </row>
    <row r="17" spans="1:12" ht="15" customHeight="1" x14ac:dyDescent="0.2">
      <c r="I17" s="19"/>
    </row>
    <row r="18" spans="1:12" ht="12.75" customHeight="1" x14ac:dyDescent="0.2">
      <c r="A18" s="35"/>
      <c r="H18" s="75"/>
      <c r="I18" s="19"/>
      <c r="J18" s="36"/>
      <c r="L18" s="35"/>
    </row>
    <row r="19" spans="1:12" ht="68.25" customHeight="1" x14ac:dyDescent="0.2">
      <c r="A19" s="129"/>
      <c r="B19" s="145" t="s">
        <v>126</v>
      </c>
      <c r="C19" s="145" t="s">
        <v>122</v>
      </c>
      <c r="D19" s="145" t="s">
        <v>123</v>
      </c>
      <c r="E19" s="145" t="s">
        <v>124</v>
      </c>
      <c r="F19" s="145" t="s">
        <v>125</v>
      </c>
      <c r="H19" s="75"/>
      <c r="I19" s="36"/>
      <c r="J19" s="36"/>
      <c r="L19" s="35"/>
    </row>
    <row r="20" spans="1:12" ht="32.25" customHeight="1" x14ac:dyDescent="0.25">
      <c r="A20" s="130"/>
      <c r="B20" s="208">
        <f>VLOOKUP(KILAVUZ!$K$18,KILAVUZ!$A$5:$M$15,KILAVUZ!$L$18+1,0)</f>
        <v>3659.84</v>
      </c>
      <c r="C20" s="209">
        <f>VLOOKUP(KILAVUZ!$K$20,KILAVUZ!$A$5:$M$15,KILAVUZ!$L$20+1,0)</f>
        <v>3483.25</v>
      </c>
      <c r="D20" s="210">
        <f>IF(ROUND((B20-C20)/C20,5)&lt;0,"",ROUND((B20-C20)/C20,5))</f>
        <v>5.0700000000000002E-2</v>
      </c>
      <c r="E20" s="211">
        <f>KILAVUZ!$G$21</f>
        <v>0.54820000000000002</v>
      </c>
      <c r="F20" s="212">
        <f>IFERROR(ROUND(D20/E20,5),"")</f>
        <v>9.2480000000000007E-2</v>
      </c>
      <c r="H20" s="75"/>
      <c r="I20" s="36"/>
      <c r="J20" s="36"/>
      <c r="L20" s="35"/>
    </row>
    <row r="21" spans="1:12" ht="12.75" customHeight="1" x14ac:dyDescent="0.2">
      <c r="A21" s="129"/>
      <c r="B21" s="131"/>
      <c r="C21" s="131"/>
      <c r="D21" s="131"/>
      <c r="H21" s="75"/>
      <c r="I21" s="36"/>
      <c r="J21" s="36"/>
      <c r="L21" s="35"/>
    </row>
    <row r="22" spans="1:12" ht="12.75" customHeight="1" x14ac:dyDescent="0.2">
      <c r="A22" s="129"/>
      <c r="B22" s="131"/>
      <c r="C22" s="131"/>
      <c r="D22" s="131"/>
      <c r="H22" s="75"/>
      <c r="I22" s="36"/>
      <c r="J22" s="36"/>
      <c r="L22" s="35"/>
    </row>
    <row r="23" spans="1:12" ht="12.75" customHeight="1" x14ac:dyDescent="0.2">
      <c r="A23" s="129"/>
      <c r="C23" s="131"/>
      <c r="D23" s="131"/>
      <c r="H23" s="75"/>
      <c r="I23" s="36"/>
      <c r="J23" s="36"/>
      <c r="L23" s="35"/>
    </row>
    <row r="24" spans="1:12" ht="12.75" customHeight="1" x14ac:dyDescent="0.2">
      <c r="A24" s="35"/>
      <c r="C24" s="131"/>
      <c r="D24" s="131"/>
      <c r="H24" s="75"/>
      <c r="I24" s="36"/>
      <c r="J24" s="36"/>
      <c r="L24" s="35"/>
    </row>
    <row r="25" spans="1:12" ht="12" customHeight="1" x14ac:dyDescent="0.2">
      <c r="C25" s="131"/>
      <c r="D25" s="131"/>
      <c r="H25" s="75"/>
      <c r="I25" s="36"/>
      <c r="J25" s="36"/>
      <c r="L25" s="35"/>
    </row>
    <row r="26" spans="1:12" ht="12.75" customHeight="1" x14ac:dyDescent="0.2">
      <c r="A26" s="35"/>
      <c r="C26" s="131"/>
      <c r="D26" s="131"/>
      <c r="H26" s="75"/>
      <c r="I26" s="36"/>
      <c r="J26" s="36"/>
      <c r="L26" s="35"/>
    </row>
    <row r="27" spans="1:12" ht="12.75" customHeight="1" x14ac:dyDescent="0.2">
      <c r="A27" s="35"/>
      <c r="C27" s="131"/>
      <c r="D27" s="131"/>
      <c r="H27" s="75"/>
      <c r="I27" s="36"/>
      <c r="J27" s="36"/>
      <c r="L27" s="35"/>
    </row>
    <row r="28" spans="1:12" ht="12.75" customHeight="1" x14ac:dyDescent="0.2">
      <c r="A28" s="35"/>
      <c r="C28" s="131"/>
      <c r="D28" s="131"/>
      <c r="H28" s="75"/>
      <c r="I28" s="36"/>
      <c r="J28" s="36"/>
      <c r="L28" s="35"/>
    </row>
    <row r="29" spans="1:12" ht="12.75" customHeight="1" x14ac:dyDescent="0.2">
      <c r="A29" s="35"/>
      <c r="C29" s="131"/>
      <c r="D29" s="131"/>
      <c r="H29" s="75"/>
      <c r="I29" s="36"/>
      <c r="J29" s="36"/>
      <c r="L29" s="35"/>
    </row>
    <row r="30" spans="1:12" ht="12.75" customHeight="1" x14ac:dyDescent="0.2">
      <c r="A30" s="35"/>
      <c r="H30" s="75"/>
      <c r="I30" s="36"/>
      <c r="J30" s="36"/>
      <c r="L30" s="35"/>
    </row>
    <row r="31" spans="1:12" ht="12.75" customHeight="1" x14ac:dyDescent="0.2">
      <c r="A31" s="35"/>
      <c r="H31" s="75"/>
      <c r="I31" s="36"/>
      <c r="J31" s="36"/>
      <c r="L31" s="35"/>
    </row>
    <row r="32" spans="1:12" ht="12.75" customHeight="1" x14ac:dyDescent="0.2">
      <c r="A32" s="35"/>
      <c r="H32" s="75"/>
      <c r="I32" s="36"/>
      <c r="J32" s="36"/>
      <c r="L32" s="35"/>
    </row>
    <row r="33" spans="1:12" ht="12.75" customHeight="1" x14ac:dyDescent="0.2">
      <c r="A33" s="35"/>
      <c r="H33" s="75"/>
      <c r="I33" s="36"/>
      <c r="J33" s="36"/>
      <c r="L33" s="35"/>
    </row>
    <row r="34" spans="1:12" ht="12.75" customHeight="1" x14ac:dyDescent="0.2">
      <c r="A34" s="35"/>
      <c r="H34" s="75"/>
      <c r="I34" s="36"/>
      <c r="J34" s="36"/>
      <c r="L34" s="35"/>
    </row>
    <row r="35" spans="1:12" ht="12.75" customHeight="1" x14ac:dyDescent="0.2">
      <c r="A35" s="35"/>
      <c r="H35" s="75"/>
      <c r="I35" s="36"/>
      <c r="J35" s="36"/>
      <c r="L35" s="35"/>
    </row>
    <row r="36" spans="1:12" ht="12.75" customHeight="1" x14ac:dyDescent="0.2">
      <c r="A36" s="35"/>
      <c r="H36" s="75"/>
      <c r="I36" s="36"/>
      <c r="J36" s="36"/>
      <c r="L36" s="35"/>
    </row>
    <row r="37" spans="1:12" ht="12.75" customHeight="1" x14ac:dyDescent="0.2">
      <c r="A37" s="35"/>
      <c r="H37" s="75"/>
      <c r="I37" s="36"/>
      <c r="J37" s="36"/>
      <c r="L37" s="35"/>
    </row>
    <row r="38" spans="1:12" ht="12.75" customHeight="1" x14ac:dyDescent="0.2">
      <c r="A38" s="35"/>
      <c r="H38" s="75"/>
      <c r="I38" s="36"/>
      <c r="J38" s="36"/>
      <c r="L38" s="35"/>
    </row>
    <row r="39" spans="1:12" ht="12.75" customHeight="1" x14ac:dyDescent="0.2">
      <c r="A39" s="35"/>
      <c r="H39" s="75"/>
      <c r="I39" s="36"/>
      <c r="J39" s="36"/>
      <c r="L39" s="35"/>
    </row>
    <row r="40" spans="1:12" ht="12.75" customHeight="1" x14ac:dyDescent="0.2">
      <c r="A40" s="35"/>
      <c r="H40" s="75"/>
      <c r="I40" s="36"/>
      <c r="J40" s="36"/>
      <c r="L40" s="35"/>
    </row>
    <row r="41" spans="1:12" ht="12.75" customHeight="1" x14ac:dyDescent="0.2">
      <c r="A41" s="35"/>
      <c r="H41" s="75"/>
      <c r="I41" s="36"/>
      <c r="J41" s="36"/>
      <c r="L41" s="35"/>
    </row>
    <row r="42" spans="1:12" ht="12.75" customHeight="1" x14ac:dyDescent="0.2">
      <c r="A42" s="35"/>
      <c r="H42" s="75"/>
      <c r="I42" s="36"/>
      <c r="J42" s="36"/>
      <c r="L42" s="35"/>
    </row>
    <row r="43" spans="1:12" ht="12.75" customHeight="1" x14ac:dyDescent="0.2">
      <c r="A43" s="35"/>
      <c r="H43" s="75"/>
      <c r="I43" s="36"/>
      <c r="J43" s="36"/>
      <c r="L43" s="35"/>
    </row>
    <row r="44" spans="1:12" ht="12.75" customHeight="1" x14ac:dyDescent="0.2">
      <c r="A44" s="35"/>
      <c r="H44" s="75"/>
      <c r="I44" s="36"/>
      <c r="J44" s="36"/>
      <c r="L44" s="35"/>
    </row>
    <row r="45" spans="1:12" ht="12.75" customHeight="1" x14ac:dyDescent="0.2">
      <c r="A45" s="35"/>
      <c r="H45" s="75"/>
      <c r="I45" s="36"/>
      <c r="J45" s="36"/>
      <c r="L45" s="35"/>
    </row>
    <row r="46" spans="1:12" ht="12.75" customHeight="1" x14ac:dyDescent="0.2">
      <c r="A46" s="35"/>
      <c r="H46" s="75"/>
      <c r="I46" s="36"/>
      <c r="J46" s="36"/>
      <c r="L46" s="35"/>
    </row>
    <row r="47" spans="1:12" ht="12.75" customHeight="1" x14ac:dyDescent="0.2">
      <c r="A47" s="35"/>
      <c r="H47" s="75"/>
      <c r="I47" s="36"/>
      <c r="J47" s="36"/>
      <c r="L47" s="35"/>
    </row>
    <row r="48" spans="1:12" ht="12.75" customHeight="1" x14ac:dyDescent="0.2">
      <c r="A48" s="35"/>
      <c r="H48" s="75"/>
      <c r="I48" s="36"/>
      <c r="J48" s="36"/>
      <c r="L48" s="35"/>
    </row>
    <row r="49" spans="1:12" ht="12.75" customHeight="1" x14ac:dyDescent="0.2">
      <c r="A49" s="35"/>
      <c r="H49" s="75"/>
      <c r="I49" s="36"/>
      <c r="J49" s="36"/>
      <c r="L49" s="35"/>
    </row>
    <row r="50" spans="1:12" ht="12.75" customHeight="1" x14ac:dyDescent="0.2">
      <c r="A50" s="35"/>
      <c r="H50" s="75"/>
      <c r="I50" s="36"/>
      <c r="J50" s="36"/>
      <c r="L50" s="35"/>
    </row>
    <row r="51" spans="1:12" ht="12.75" customHeight="1" x14ac:dyDescent="0.2">
      <c r="A51" s="35"/>
      <c r="H51" s="75"/>
      <c r="I51" s="36"/>
      <c r="J51" s="36"/>
      <c r="L51" s="35"/>
    </row>
    <row r="52" spans="1:12" ht="12.75" customHeight="1" x14ac:dyDescent="0.2">
      <c r="A52" s="35"/>
      <c r="H52" s="75"/>
      <c r="I52" s="36"/>
      <c r="J52" s="36"/>
      <c r="L52" s="35"/>
    </row>
    <row r="53" spans="1:12" ht="12.75" customHeight="1" x14ac:dyDescent="0.2">
      <c r="A53" s="35"/>
      <c r="H53" s="75"/>
      <c r="I53" s="36"/>
      <c r="J53" s="36"/>
      <c r="L53" s="35"/>
    </row>
    <row r="54" spans="1:12" ht="12.75" customHeight="1" x14ac:dyDescent="0.2">
      <c r="A54" s="35"/>
      <c r="H54" s="75"/>
      <c r="I54" s="36"/>
      <c r="J54" s="36"/>
      <c r="L54" s="35"/>
    </row>
    <row r="55" spans="1:12" ht="12.75" customHeight="1" x14ac:dyDescent="0.2">
      <c r="A55" s="35"/>
      <c r="H55" s="75"/>
      <c r="I55" s="36"/>
      <c r="J55" s="36"/>
      <c r="L55" s="35"/>
    </row>
    <row r="56" spans="1:12" ht="12.75" customHeight="1" x14ac:dyDescent="0.2">
      <c r="A56" s="35"/>
      <c r="H56" s="75"/>
      <c r="I56" s="36"/>
      <c r="J56" s="36"/>
      <c r="L56" s="35"/>
    </row>
    <row r="57" spans="1:12" ht="12.75" customHeight="1" x14ac:dyDescent="0.2">
      <c r="A57" s="35"/>
      <c r="H57" s="75"/>
      <c r="I57" s="36"/>
      <c r="J57" s="36"/>
      <c r="L57" s="35"/>
    </row>
    <row r="58" spans="1:12" ht="12.75" customHeight="1" x14ac:dyDescent="0.2">
      <c r="A58" s="35"/>
      <c r="H58" s="75"/>
      <c r="I58" s="36"/>
      <c r="J58" s="36"/>
      <c r="L58" s="35"/>
    </row>
    <row r="59" spans="1:12" ht="12.75" customHeight="1" x14ac:dyDescent="0.2">
      <c r="A59" s="35"/>
      <c r="H59" s="75"/>
      <c r="I59" s="36"/>
      <c r="J59" s="36"/>
      <c r="L59" s="35"/>
    </row>
    <row r="60" spans="1:12" ht="12.75" customHeight="1" x14ac:dyDescent="0.2">
      <c r="A60" s="35"/>
      <c r="H60" s="75"/>
      <c r="I60" s="36"/>
      <c r="J60" s="36"/>
      <c r="L60" s="35"/>
    </row>
    <row r="61" spans="1:12" ht="12.75" customHeight="1" x14ac:dyDescent="0.2">
      <c r="A61" s="35"/>
      <c r="H61" s="75"/>
      <c r="I61" s="36"/>
      <c r="J61" s="36"/>
      <c r="L61" s="35"/>
    </row>
    <row r="62" spans="1:12" ht="12.75" customHeight="1" x14ac:dyDescent="0.2">
      <c r="A62" s="35"/>
      <c r="H62" s="75"/>
      <c r="I62" s="36"/>
      <c r="J62" s="36"/>
      <c r="L62" s="35"/>
    </row>
    <row r="63" spans="1:12" ht="12.75" customHeight="1" x14ac:dyDescent="0.2">
      <c r="A63" s="35"/>
      <c r="H63" s="75"/>
      <c r="I63" s="36"/>
      <c r="J63" s="36"/>
      <c r="L63" s="35"/>
    </row>
    <row r="64" spans="1:12" ht="12.75" customHeight="1" x14ac:dyDescent="0.2">
      <c r="A64" s="35"/>
      <c r="H64" s="75"/>
      <c r="I64" s="36"/>
      <c r="J64" s="36"/>
      <c r="L64" s="35"/>
    </row>
    <row r="65" spans="1:12" ht="12.75" customHeight="1" x14ac:dyDescent="0.2">
      <c r="A65" s="35"/>
      <c r="H65" s="75"/>
      <c r="I65" s="36"/>
      <c r="J65" s="36"/>
      <c r="L65" s="35"/>
    </row>
    <row r="66" spans="1:12" ht="12.75" customHeight="1" x14ac:dyDescent="0.2">
      <c r="A66" s="35"/>
      <c r="H66" s="75"/>
      <c r="I66" s="36"/>
      <c r="J66" s="36"/>
      <c r="L66" s="35"/>
    </row>
    <row r="67" spans="1:12" ht="12.75" customHeight="1" x14ac:dyDescent="0.2">
      <c r="A67" s="35"/>
      <c r="H67" s="75"/>
      <c r="I67" s="36"/>
      <c r="J67" s="36"/>
      <c r="L67" s="35"/>
    </row>
    <row r="68" spans="1:12" ht="12.75" customHeight="1" x14ac:dyDescent="0.2">
      <c r="A68" s="35"/>
      <c r="H68" s="75"/>
      <c r="I68" s="36"/>
      <c r="J68" s="36"/>
      <c r="L68" s="35"/>
    </row>
    <row r="69" spans="1:12" ht="12.75" customHeight="1" x14ac:dyDescent="0.2">
      <c r="A69" s="35"/>
      <c r="H69" s="75"/>
      <c r="I69" s="36"/>
      <c r="J69" s="36"/>
      <c r="L69" s="35"/>
    </row>
    <row r="70" spans="1:12" ht="12.75" customHeight="1" x14ac:dyDescent="0.2">
      <c r="A70" s="35"/>
      <c r="H70" s="75"/>
      <c r="I70" s="36"/>
      <c r="J70" s="36"/>
      <c r="L70" s="35"/>
    </row>
    <row r="71" spans="1:12" ht="12.75" customHeight="1" x14ac:dyDescent="0.2">
      <c r="A71" s="35"/>
      <c r="H71" s="75"/>
      <c r="I71" s="36"/>
      <c r="J71" s="36"/>
      <c r="L71" s="35"/>
    </row>
    <row r="72" spans="1:12" ht="12.75" customHeight="1" x14ac:dyDescent="0.2">
      <c r="A72" s="35"/>
      <c r="H72" s="75"/>
      <c r="I72" s="36"/>
      <c r="J72" s="36"/>
      <c r="L72" s="35"/>
    </row>
    <row r="73" spans="1:12" ht="12.75" customHeight="1" x14ac:dyDescent="0.2">
      <c r="A73" s="35"/>
      <c r="H73" s="75"/>
      <c r="I73" s="36"/>
      <c r="J73" s="36"/>
      <c r="L73" s="35"/>
    </row>
    <row r="74" spans="1:12" ht="12.75" customHeight="1" x14ac:dyDescent="0.2">
      <c r="A74" s="35"/>
      <c r="H74" s="75"/>
      <c r="I74" s="36"/>
      <c r="J74" s="36"/>
      <c r="L74" s="35"/>
    </row>
    <row r="75" spans="1:12" ht="12.75" customHeight="1" x14ac:dyDescent="0.2">
      <c r="A75" s="35"/>
      <c r="H75" s="75"/>
      <c r="I75" s="36"/>
      <c r="J75" s="36"/>
      <c r="L75" s="35"/>
    </row>
    <row r="76" spans="1:12" ht="12.75" customHeight="1" x14ac:dyDescent="0.2">
      <c r="A76" s="35"/>
      <c r="H76" s="75"/>
      <c r="I76" s="36"/>
      <c r="J76" s="36"/>
      <c r="L76" s="35"/>
    </row>
    <row r="77" spans="1:12" ht="12.75" customHeight="1" x14ac:dyDescent="0.2">
      <c r="A77" s="35"/>
      <c r="H77" s="75"/>
      <c r="I77" s="36"/>
      <c r="J77" s="36"/>
      <c r="L77" s="35"/>
    </row>
    <row r="78" spans="1:12" ht="12.75" customHeight="1" x14ac:dyDescent="0.2">
      <c r="A78" s="35"/>
      <c r="H78" s="75"/>
      <c r="I78" s="36"/>
      <c r="J78" s="36"/>
      <c r="L78" s="35"/>
    </row>
    <row r="79" spans="1:12" ht="12.75" customHeight="1" x14ac:dyDescent="0.2">
      <c r="A79" s="35"/>
      <c r="H79" s="75"/>
      <c r="I79" s="36"/>
      <c r="J79" s="36"/>
      <c r="L79" s="35"/>
    </row>
    <row r="80" spans="1:12" ht="12.75" customHeight="1" x14ac:dyDescent="0.2">
      <c r="A80" s="35"/>
      <c r="H80" s="75"/>
      <c r="I80" s="36"/>
      <c r="J80" s="36"/>
      <c r="L80" s="35"/>
    </row>
    <row r="81" spans="1:12" ht="12.75" customHeight="1" x14ac:dyDescent="0.2">
      <c r="A81" s="35"/>
      <c r="H81" s="75"/>
      <c r="I81" s="36"/>
      <c r="J81" s="36"/>
      <c r="L81" s="35"/>
    </row>
    <row r="82" spans="1:12" ht="12.75" customHeight="1" x14ac:dyDescent="0.2">
      <c r="A82" s="35"/>
      <c r="H82" s="75"/>
      <c r="I82" s="36"/>
      <c r="J82" s="36"/>
      <c r="L82" s="35"/>
    </row>
    <row r="83" spans="1:12" ht="12.75" customHeight="1" x14ac:dyDescent="0.2">
      <c r="A83" s="35"/>
      <c r="H83" s="75"/>
      <c r="I83" s="36"/>
      <c r="J83" s="36"/>
      <c r="L83" s="35"/>
    </row>
    <row r="84" spans="1:12" ht="12.75" customHeight="1" x14ac:dyDescent="0.2">
      <c r="A84" s="35"/>
      <c r="H84" s="75"/>
      <c r="I84" s="36"/>
      <c r="J84" s="36"/>
      <c r="L84" s="35"/>
    </row>
    <row r="85" spans="1:12" ht="12.75" customHeight="1" x14ac:dyDescent="0.2">
      <c r="A85" s="35"/>
      <c r="H85" s="75"/>
      <c r="I85" s="36"/>
      <c r="J85" s="36"/>
      <c r="L85" s="35"/>
    </row>
    <row r="86" spans="1:12" ht="12.75" customHeight="1" x14ac:dyDescent="0.2">
      <c r="A86" s="35"/>
      <c r="H86" s="75"/>
      <c r="I86" s="36"/>
      <c r="J86" s="36"/>
      <c r="L86" s="35"/>
    </row>
    <row r="87" spans="1:12" ht="12.75" customHeight="1" x14ac:dyDescent="0.2">
      <c r="A87" s="35"/>
      <c r="H87" s="75"/>
      <c r="I87" s="36"/>
      <c r="J87" s="36"/>
      <c r="L87" s="35"/>
    </row>
    <row r="88" spans="1:12" ht="12.75" customHeight="1" x14ac:dyDescent="0.2">
      <c r="A88" s="35"/>
      <c r="H88" s="75"/>
      <c r="I88" s="36"/>
      <c r="J88" s="36"/>
      <c r="L88" s="35"/>
    </row>
    <row r="89" spans="1:12" ht="12.75" customHeight="1" x14ac:dyDescent="0.2">
      <c r="A89" s="35"/>
      <c r="H89" s="75"/>
      <c r="I89" s="36"/>
      <c r="J89" s="36"/>
      <c r="L89" s="35"/>
    </row>
    <row r="90" spans="1:12" ht="12.75" customHeight="1" x14ac:dyDescent="0.2">
      <c r="A90" s="35"/>
      <c r="H90" s="75"/>
      <c r="I90" s="36"/>
      <c r="J90" s="36"/>
      <c r="L90" s="35"/>
    </row>
    <row r="91" spans="1:12" ht="12.75" customHeight="1" x14ac:dyDescent="0.2">
      <c r="A91" s="35"/>
      <c r="H91" s="75"/>
      <c r="I91" s="36"/>
      <c r="J91" s="36"/>
      <c r="L91" s="35"/>
    </row>
    <row r="92" spans="1:12" ht="12.75" customHeight="1" x14ac:dyDescent="0.2">
      <c r="A92" s="35"/>
      <c r="H92" s="75"/>
      <c r="I92" s="36"/>
      <c r="J92" s="36"/>
      <c r="L92" s="35"/>
    </row>
    <row r="93" spans="1:12" ht="12.75" customHeight="1" x14ac:dyDescent="0.2">
      <c r="A93" s="35"/>
      <c r="H93" s="75"/>
      <c r="I93" s="36"/>
      <c r="J93" s="36"/>
      <c r="L93" s="35"/>
    </row>
    <row r="94" spans="1:12" ht="12.75" customHeight="1" x14ac:dyDescent="0.2">
      <c r="A94" s="35"/>
      <c r="H94" s="75"/>
      <c r="I94" s="36"/>
      <c r="J94" s="36"/>
      <c r="L94" s="35"/>
    </row>
    <row r="95" spans="1:12" ht="12.75" customHeight="1" x14ac:dyDescent="0.2">
      <c r="A95" s="35"/>
      <c r="H95" s="75"/>
      <c r="I95" s="36"/>
      <c r="J95" s="36"/>
      <c r="L95" s="35"/>
    </row>
    <row r="96" spans="1:12" ht="12.75" customHeight="1" x14ac:dyDescent="0.2">
      <c r="A96" s="35"/>
      <c r="H96" s="75"/>
      <c r="I96" s="36"/>
      <c r="J96" s="36"/>
      <c r="L96" s="35"/>
    </row>
    <row r="97" spans="1:12" ht="12.75" customHeight="1" x14ac:dyDescent="0.2">
      <c r="A97" s="35"/>
      <c r="H97" s="75"/>
      <c r="I97" s="36"/>
      <c r="J97" s="36"/>
      <c r="L97" s="35"/>
    </row>
    <row r="98" spans="1:12" ht="12.75" customHeight="1" x14ac:dyDescent="0.2">
      <c r="A98" s="35"/>
      <c r="H98" s="75"/>
      <c r="I98" s="36"/>
      <c r="J98" s="36"/>
      <c r="L98" s="35"/>
    </row>
    <row r="99" spans="1:12" ht="12.75" customHeight="1" x14ac:dyDescent="0.2">
      <c r="A99" s="35"/>
      <c r="H99" s="75"/>
      <c r="I99" s="36"/>
      <c r="J99" s="36"/>
      <c r="L99" s="35"/>
    </row>
    <row r="100" spans="1:12" ht="12.75" customHeight="1" x14ac:dyDescent="0.2">
      <c r="A100" s="35"/>
      <c r="H100" s="75"/>
      <c r="I100" s="36"/>
      <c r="J100" s="36"/>
      <c r="L100" s="35"/>
    </row>
    <row r="101" spans="1:12" ht="12.75" customHeight="1" x14ac:dyDescent="0.2">
      <c r="A101" s="35"/>
      <c r="H101" s="75"/>
      <c r="I101" s="36"/>
      <c r="J101" s="36"/>
      <c r="L101" s="35"/>
    </row>
    <row r="102" spans="1:12" ht="12.75" customHeight="1" x14ac:dyDescent="0.2">
      <c r="A102" s="35"/>
      <c r="H102" s="75"/>
      <c r="I102" s="36"/>
      <c r="J102" s="36"/>
      <c r="L102" s="35"/>
    </row>
    <row r="103" spans="1:12" ht="12.75" customHeight="1" x14ac:dyDescent="0.2">
      <c r="A103" s="35"/>
      <c r="H103" s="75"/>
      <c r="I103" s="36"/>
      <c r="J103" s="36"/>
      <c r="L103" s="35"/>
    </row>
    <row r="104" spans="1:12" ht="12.75" customHeight="1" x14ac:dyDescent="0.2">
      <c r="A104" s="35"/>
      <c r="H104" s="75"/>
      <c r="I104" s="36"/>
      <c r="J104" s="36"/>
      <c r="L104" s="35"/>
    </row>
    <row r="105" spans="1:12" ht="12.75" customHeight="1" x14ac:dyDescent="0.2">
      <c r="A105" s="35"/>
      <c r="H105" s="75"/>
      <c r="I105" s="36"/>
      <c r="J105" s="36"/>
      <c r="L105" s="35"/>
    </row>
    <row r="106" spans="1:12" ht="12.75" customHeight="1" x14ac:dyDescent="0.2">
      <c r="A106" s="35"/>
      <c r="H106" s="75"/>
      <c r="I106" s="36"/>
      <c r="J106" s="36"/>
      <c r="L106" s="35"/>
    </row>
    <row r="107" spans="1:12" ht="12.75" customHeight="1" x14ac:dyDescent="0.2">
      <c r="A107" s="35"/>
      <c r="H107" s="75"/>
      <c r="I107" s="36"/>
      <c r="J107" s="36"/>
      <c r="L107" s="35"/>
    </row>
    <row r="108" spans="1:12" ht="12.75" customHeight="1" x14ac:dyDescent="0.2">
      <c r="A108" s="35"/>
      <c r="H108" s="75"/>
      <c r="I108" s="36"/>
      <c r="J108" s="36"/>
      <c r="L108" s="35"/>
    </row>
    <row r="109" spans="1:12" ht="12.75" customHeight="1" x14ac:dyDescent="0.2">
      <c r="A109" s="35"/>
      <c r="H109" s="75"/>
      <c r="I109" s="36"/>
      <c r="J109" s="36"/>
      <c r="L109" s="35"/>
    </row>
    <row r="110" spans="1:12" ht="12.75" customHeight="1" x14ac:dyDescent="0.2">
      <c r="A110" s="35"/>
      <c r="H110" s="75"/>
      <c r="I110" s="36"/>
      <c r="J110" s="36"/>
      <c r="L110" s="35"/>
    </row>
    <row r="111" spans="1:12" ht="12.75" customHeight="1" x14ac:dyDescent="0.2">
      <c r="A111" s="35"/>
      <c r="H111" s="75"/>
      <c r="I111" s="36"/>
      <c r="J111" s="36"/>
      <c r="L111" s="35"/>
    </row>
    <row r="112" spans="1:12" ht="12.75" customHeight="1" x14ac:dyDescent="0.2">
      <c r="A112" s="35"/>
      <c r="H112" s="75"/>
      <c r="I112" s="36"/>
      <c r="J112" s="36"/>
      <c r="L112" s="35"/>
    </row>
    <row r="113" spans="1:12" ht="12.75" customHeight="1" x14ac:dyDescent="0.2">
      <c r="A113" s="35"/>
      <c r="H113" s="75"/>
      <c r="I113" s="36"/>
      <c r="J113" s="36"/>
      <c r="L113" s="35"/>
    </row>
    <row r="114" spans="1:12" ht="12.75" customHeight="1" x14ac:dyDescent="0.2">
      <c r="A114" s="35"/>
      <c r="H114" s="75"/>
      <c r="I114" s="36"/>
      <c r="J114" s="36"/>
      <c r="L114" s="35"/>
    </row>
    <row r="115" spans="1:12" ht="12.75" customHeight="1" x14ac:dyDescent="0.2">
      <c r="A115" s="35"/>
      <c r="H115" s="75"/>
      <c r="I115" s="36"/>
      <c r="J115" s="36"/>
      <c r="L115" s="35"/>
    </row>
    <row r="116" spans="1:12" ht="12.75" customHeight="1" x14ac:dyDescent="0.2">
      <c r="A116" s="35"/>
      <c r="H116" s="75"/>
      <c r="I116" s="36"/>
      <c r="J116" s="36"/>
      <c r="L116" s="35"/>
    </row>
    <row r="117" spans="1:12" ht="12.75" customHeight="1" x14ac:dyDescent="0.2">
      <c r="A117" s="35"/>
      <c r="H117" s="75"/>
      <c r="I117" s="36"/>
      <c r="J117" s="36"/>
      <c r="L117" s="35"/>
    </row>
    <row r="118" spans="1:12" ht="12.75" customHeight="1" x14ac:dyDescent="0.2">
      <c r="A118" s="35"/>
      <c r="H118" s="75"/>
      <c r="I118" s="36"/>
      <c r="J118" s="36"/>
      <c r="L118" s="35"/>
    </row>
    <row r="119" spans="1:12" ht="12.75" customHeight="1" x14ac:dyDescent="0.2">
      <c r="A119" s="35"/>
      <c r="H119" s="75"/>
      <c r="I119" s="36"/>
      <c r="J119" s="36"/>
      <c r="L119" s="35"/>
    </row>
    <row r="120" spans="1:12" ht="12.75" customHeight="1" x14ac:dyDescent="0.2">
      <c r="A120" s="35"/>
      <c r="H120" s="75"/>
      <c r="I120" s="36"/>
      <c r="J120" s="36"/>
      <c r="L120" s="35"/>
    </row>
    <row r="121" spans="1:12" ht="12.75" customHeight="1" x14ac:dyDescent="0.2">
      <c r="A121" s="35"/>
      <c r="H121" s="75"/>
      <c r="I121" s="36"/>
      <c r="J121" s="36"/>
      <c r="L121" s="35"/>
    </row>
    <row r="122" spans="1:12" ht="12.75" customHeight="1" x14ac:dyDescent="0.2">
      <c r="A122" s="35"/>
      <c r="H122" s="75"/>
      <c r="I122" s="36"/>
      <c r="J122" s="36"/>
      <c r="L122" s="35"/>
    </row>
    <row r="123" spans="1:12" ht="12.75" customHeight="1" x14ac:dyDescent="0.2">
      <c r="A123" s="35"/>
      <c r="H123" s="75"/>
      <c r="I123" s="36"/>
      <c r="J123" s="36"/>
      <c r="L123" s="35"/>
    </row>
    <row r="124" spans="1:12" ht="12.75" customHeight="1" x14ac:dyDescent="0.2">
      <c r="A124" s="35"/>
      <c r="H124" s="75"/>
      <c r="I124" s="36"/>
      <c r="J124" s="36"/>
      <c r="L124" s="35"/>
    </row>
    <row r="125" spans="1:12" ht="12.75" customHeight="1" x14ac:dyDescent="0.2">
      <c r="A125" s="35"/>
      <c r="H125" s="75"/>
      <c r="I125" s="36"/>
      <c r="J125" s="36"/>
      <c r="L125" s="35"/>
    </row>
    <row r="126" spans="1:12" ht="12.75" customHeight="1" x14ac:dyDescent="0.2">
      <c r="A126" s="35"/>
      <c r="H126" s="75"/>
      <c r="I126" s="36"/>
      <c r="J126" s="36"/>
      <c r="L126" s="35"/>
    </row>
    <row r="127" spans="1:12" ht="12.75" customHeight="1" x14ac:dyDescent="0.2">
      <c r="A127" s="35"/>
      <c r="H127" s="75"/>
      <c r="I127" s="36"/>
      <c r="J127" s="36"/>
      <c r="L127" s="35"/>
    </row>
    <row r="128" spans="1:12" ht="12.75" customHeight="1" x14ac:dyDescent="0.2">
      <c r="A128" s="35"/>
      <c r="H128" s="75"/>
      <c r="I128" s="36"/>
      <c r="J128" s="36"/>
      <c r="L128" s="35"/>
    </row>
    <row r="129" spans="1:12" ht="12.75" customHeight="1" x14ac:dyDescent="0.2">
      <c r="A129" s="35"/>
      <c r="H129" s="75"/>
      <c r="I129" s="36"/>
      <c r="J129" s="36"/>
      <c r="L129" s="35"/>
    </row>
    <row r="130" spans="1:12" ht="12.75" customHeight="1" x14ac:dyDescent="0.2">
      <c r="A130" s="35"/>
      <c r="H130" s="75"/>
      <c r="I130" s="36"/>
      <c r="J130" s="36"/>
      <c r="L130" s="35"/>
    </row>
    <row r="131" spans="1:12" ht="12.75" customHeight="1" x14ac:dyDescent="0.2">
      <c r="A131" s="35"/>
      <c r="H131" s="75"/>
      <c r="I131" s="36"/>
      <c r="J131" s="36"/>
      <c r="L131" s="35"/>
    </row>
    <row r="132" spans="1:12" ht="12.75" customHeight="1" x14ac:dyDescent="0.2">
      <c r="A132" s="35"/>
      <c r="H132" s="75"/>
      <c r="I132" s="36"/>
      <c r="J132" s="36"/>
      <c r="L132" s="35"/>
    </row>
    <row r="133" spans="1:12" ht="12.75" customHeight="1" x14ac:dyDescent="0.2">
      <c r="A133" s="35"/>
      <c r="H133" s="75"/>
      <c r="I133" s="36"/>
      <c r="J133" s="36"/>
      <c r="L133" s="35"/>
    </row>
    <row r="134" spans="1:12" ht="12.75" customHeight="1" x14ac:dyDescent="0.2">
      <c r="A134" s="35"/>
      <c r="H134" s="75"/>
      <c r="I134" s="36"/>
      <c r="J134" s="36"/>
      <c r="L134" s="35"/>
    </row>
    <row r="135" spans="1:12" ht="12.75" customHeight="1" x14ac:dyDescent="0.2">
      <c r="A135" s="35"/>
      <c r="H135" s="75"/>
      <c r="I135" s="36"/>
      <c r="J135" s="36"/>
      <c r="L135" s="35"/>
    </row>
    <row r="136" spans="1:12" ht="12.75" customHeight="1" x14ac:dyDescent="0.2">
      <c r="A136" s="35"/>
      <c r="H136" s="75"/>
      <c r="I136" s="36"/>
      <c r="J136" s="36"/>
      <c r="L136" s="35"/>
    </row>
    <row r="137" spans="1:12" ht="12.75" customHeight="1" x14ac:dyDescent="0.2">
      <c r="A137" s="35"/>
      <c r="H137" s="75"/>
      <c r="I137" s="36"/>
      <c r="J137" s="36"/>
      <c r="L137" s="35"/>
    </row>
    <row r="138" spans="1:12" ht="12.75" customHeight="1" x14ac:dyDescent="0.2">
      <c r="A138" s="35"/>
      <c r="H138" s="75"/>
      <c r="I138" s="36"/>
      <c r="J138" s="36"/>
      <c r="L138" s="35"/>
    </row>
    <row r="139" spans="1:12" ht="12.75" customHeight="1" x14ac:dyDescent="0.2">
      <c r="A139" s="35"/>
      <c r="H139" s="75"/>
      <c r="I139" s="36"/>
      <c r="J139" s="36"/>
      <c r="L139" s="35"/>
    </row>
    <row r="140" spans="1:12" ht="12.75" customHeight="1" x14ac:dyDescent="0.2">
      <c r="A140" s="35"/>
      <c r="H140" s="75"/>
      <c r="I140" s="36"/>
      <c r="J140" s="36"/>
      <c r="L140" s="35"/>
    </row>
    <row r="141" spans="1:12" ht="12.75" customHeight="1" x14ac:dyDescent="0.2">
      <c r="A141" s="35"/>
      <c r="H141" s="75"/>
      <c r="I141" s="36"/>
      <c r="J141" s="36"/>
      <c r="L141" s="35"/>
    </row>
    <row r="142" spans="1:12" ht="12.75" customHeight="1" x14ac:dyDescent="0.2">
      <c r="A142" s="35"/>
      <c r="H142" s="75"/>
      <c r="I142" s="36"/>
      <c r="J142" s="36"/>
      <c r="L142" s="35"/>
    </row>
    <row r="143" spans="1:12" ht="12.75" customHeight="1" x14ac:dyDescent="0.2">
      <c r="A143" s="35"/>
      <c r="H143" s="75"/>
      <c r="I143" s="36"/>
      <c r="J143" s="36"/>
      <c r="L143" s="35"/>
    </row>
    <row r="144" spans="1:12" ht="12.75" customHeight="1" x14ac:dyDescent="0.2">
      <c r="A144" s="35"/>
      <c r="H144" s="75"/>
      <c r="I144" s="36"/>
      <c r="J144" s="36"/>
      <c r="L144" s="35"/>
    </row>
    <row r="145" spans="1:12" ht="12.75" customHeight="1" x14ac:dyDescent="0.2">
      <c r="A145" s="35"/>
      <c r="H145" s="75"/>
      <c r="I145" s="36"/>
      <c r="J145" s="36"/>
      <c r="L145" s="35"/>
    </row>
    <row r="146" spans="1:12" ht="12.75" customHeight="1" x14ac:dyDescent="0.2">
      <c r="A146" s="35"/>
      <c r="H146" s="75"/>
      <c r="I146" s="36"/>
      <c r="J146" s="36"/>
      <c r="L146" s="35"/>
    </row>
    <row r="147" spans="1:12" ht="12.75" customHeight="1" x14ac:dyDescent="0.2">
      <c r="A147" s="35"/>
      <c r="H147" s="75"/>
      <c r="I147" s="36"/>
      <c r="J147" s="36"/>
      <c r="L147" s="35"/>
    </row>
    <row r="148" spans="1:12" ht="12.75" customHeight="1" x14ac:dyDescent="0.2">
      <c r="A148" s="35"/>
      <c r="H148" s="75"/>
      <c r="I148" s="36"/>
      <c r="J148" s="36"/>
      <c r="L148" s="35"/>
    </row>
    <row r="149" spans="1:12" ht="12.75" customHeight="1" x14ac:dyDescent="0.2">
      <c r="A149" s="35"/>
      <c r="H149" s="75"/>
      <c r="I149" s="36"/>
      <c r="J149" s="36"/>
      <c r="L149" s="35"/>
    </row>
    <row r="150" spans="1:12" ht="12.75" customHeight="1" x14ac:dyDescent="0.2">
      <c r="A150" s="35"/>
      <c r="H150" s="75"/>
      <c r="I150" s="36"/>
      <c r="J150" s="36"/>
      <c r="L150" s="35"/>
    </row>
    <row r="151" spans="1:12" ht="12.75" customHeight="1" x14ac:dyDescent="0.2">
      <c r="A151" s="35"/>
      <c r="H151" s="75"/>
      <c r="I151" s="36"/>
      <c r="J151" s="36"/>
      <c r="L151" s="35"/>
    </row>
    <row r="152" spans="1:12" ht="12.75" customHeight="1" x14ac:dyDescent="0.2">
      <c r="A152" s="35"/>
      <c r="H152" s="75"/>
      <c r="I152" s="36"/>
      <c r="J152" s="36"/>
      <c r="L152" s="35"/>
    </row>
    <row r="153" spans="1:12" ht="12.75" customHeight="1" x14ac:dyDescent="0.2">
      <c r="A153" s="35"/>
      <c r="H153" s="75"/>
      <c r="I153" s="36"/>
      <c r="J153" s="36"/>
      <c r="L153" s="35"/>
    </row>
    <row r="154" spans="1:12" ht="12.75" customHeight="1" x14ac:dyDescent="0.2">
      <c r="A154" s="35"/>
      <c r="H154" s="75"/>
      <c r="I154" s="36"/>
      <c r="J154" s="36"/>
      <c r="L154" s="35"/>
    </row>
    <row r="155" spans="1:12" ht="12.75" customHeight="1" x14ac:dyDescent="0.2">
      <c r="A155" s="35"/>
      <c r="H155" s="75"/>
      <c r="I155" s="36"/>
      <c r="J155" s="36"/>
      <c r="L155" s="35"/>
    </row>
    <row r="156" spans="1:12" ht="12.75" customHeight="1" x14ac:dyDescent="0.2">
      <c r="A156" s="35"/>
      <c r="H156" s="75"/>
      <c r="I156" s="36"/>
      <c r="J156" s="36"/>
      <c r="L156" s="35"/>
    </row>
    <row r="157" spans="1:12" ht="12.75" customHeight="1" x14ac:dyDescent="0.2">
      <c r="A157" s="35"/>
      <c r="H157" s="75"/>
      <c r="I157" s="36"/>
      <c r="J157" s="36"/>
      <c r="L157" s="35"/>
    </row>
    <row r="158" spans="1:12" ht="12.75" customHeight="1" x14ac:dyDescent="0.2">
      <c r="A158" s="35"/>
      <c r="H158" s="75"/>
      <c r="I158" s="36"/>
      <c r="J158" s="36"/>
      <c r="L158" s="35"/>
    </row>
    <row r="159" spans="1:12" ht="12.75" customHeight="1" x14ac:dyDescent="0.2">
      <c r="A159" s="35"/>
      <c r="H159" s="75"/>
      <c r="I159" s="36"/>
      <c r="J159" s="36"/>
      <c r="L159" s="35"/>
    </row>
    <row r="160" spans="1:12" ht="12.75" customHeight="1" x14ac:dyDescent="0.2">
      <c r="A160" s="35"/>
      <c r="H160" s="75"/>
      <c r="I160" s="36"/>
      <c r="J160" s="36"/>
      <c r="L160" s="35"/>
    </row>
    <row r="161" spans="1:12" ht="12.75" customHeight="1" x14ac:dyDescent="0.2">
      <c r="A161" s="35"/>
      <c r="H161" s="75"/>
      <c r="I161" s="36"/>
      <c r="J161" s="36"/>
      <c r="L161" s="35"/>
    </row>
    <row r="162" spans="1:12" ht="12.75" customHeight="1" x14ac:dyDescent="0.2">
      <c r="A162" s="35"/>
      <c r="H162" s="75"/>
      <c r="I162" s="36"/>
      <c r="J162" s="36"/>
      <c r="L162" s="35"/>
    </row>
    <row r="163" spans="1:12" ht="12.75" customHeight="1" x14ac:dyDescent="0.2">
      <c r="A163" s="35"/>
      <c r="H163" s="75"/>
      <c r="I163" s="36"/>
      <c r="J163" s="36"/>
      <c r="L163" s="35"/>
    </row>
    <row r="164" spans="1:12" ht="12.75" customHeight="1" x14ac:dyDescent="0.2">
      <c r="A164" s="35"/>
      <c r="H164" s="75"/>
      <c r="I164" s="36"/>
      <c r="J164" s="36"/>
      <c r="L164" s="35"/>
    </row>
    <row r="165" spans="1:12" ht="12.75" customHeight="1" x14ac:dyDescent="0.2">
      <c r="A165" s="35"/>
      <c r="H165" s="75"/>
      <c r="I165" s="36"/>
      <c r="J165" s="36"/>
      <c r="L165" s="35"/>
    </row>
    <row r="166" spans="1:12" ht="12.75" customHeight="1" x14ac:dyDescent="0.2">
      <c r="A166" s="35"/>
      <c r="H166" s="75"/>
      <c r="I166" s="36"/>
      <c r="J166" s="36"/>
      <c r="L166" s="35"/>
    </row>
    <row r="167" spans="1:12" ht="12.75" customHeight="1" x14ac:dyDescent="0.2">
      <c r="A167" s="35"/>
      <c r="H167" s="75"/>
      <c r="I167" s="36"/>
      <c r="J167" s="36"/>
      <c r="L167" s="35"/>
    </row>
    <row r="168" spans="1:12" ht="12.75" customHeight="1" x14ac:dyDescent="0.2">
      <c r="A168" s="35"/>
      <c r="H168" s="75"/>
      <c r="I168" s="36"/>
      <c r="J168" s="36"/>
      <c r="L168" s="35"/>
    </row>
    <row r="169" spans="1:12" ht="12.75" customHeight="1" x14ac:dyDescent="0.2">
      <c r="A169" s="35"/>
      <c r="H169" s="75"/>
      <c r="I169" s="36"/>
      <c r="J169" s="36"/>
      <c r="L169" s="35"/>
    </row>
    <row r="170" spans="1:12" ht="12.75" customHeight="1" x14ac:dyDescent="0.2">
      <c r="A170" s="35"/>
      <c r="H170" s="75"/>
      <c r="I170" s="36"/>
      <c r="J170" s="36"/>
      <c r="L170" s="35"/>
    </row>
    <row r="171" spans="1:12" ht="12.75" customHeight="1" x14ac:dyDescent="0.2">
      <c r="A171" s="35"/>
      <c r="H171" s="75"/>
      <c r="I171" s="36"/>
      <c r="J171" s="36"/>
      <c r="L171" s="35"/>
    </row>
    <row r="172" spans="1:12" ht="12.75" customHeight="1" x14ac:dyDescent="0.2">
      <c r="A172" s="35"/>
      <c r="H172" s="75"/>
      <c r="I172" s="36"/>
      <c r="J172" s="36"/>
      <c r="L172" s="35"/>
    </row>
    <row r="173" spans="1:12" ht="12.75" customHeight="1" x14ac:dyDescent="0.2">
      <c r="A173" s="35"/>
      <c r="H173" s="75"/>
      <c r="I173" s="36"/>
      <c r="J173" s="36"/>
      <c r="L173" s="35"/>
    </row>
    <row r="174" spans="1:12" ht="12.75" customHeight="1" x14ac:dyDescent="0.2">
      <c r="A174" s="35"/>
      <c r="H174" s="75"/>
      <c r="I174" s="36"/>
      <c r="J174" s="36"/>
      <c r="L174" s="35"/>
    </row>
    <row r="175" spans="1:12" ht="12.75" customHeight="1" x14ac:dyDescent="0.2">
      <c r="A175" s="35"/>
      <c r="H175" s="75"/>
      <c r="I175" s="36"/>
      <c r="J175" s="36"/>
      <c r="L175" s="35"/>
    </row>
    <row r="176" spans="1:12" ht="12.75" customHeight="1" x14ac:dyDescent="0.2">
      <c r="A176" s="35"/>
      <c r="H176" s="75"/>
      <c r="I176" s="36"/>
      <c r="J176" s="36"/>
      <c r="L176" s="35"/>
    </row>
    <row r="177" spans="1:12" ht="12.75" customHeight="1" x14ac:dyDescent="0.2">
      <c r="A177" s="35"/>
      <c r="H177" s="75"/>
      <c r="I177" s="36"/>
      <c r="J177" s="36"/>
      <c r="L177" s="35"/>
    </row>
    <row r="178" spans="1:12" ht="12.75" customHeight="1" x14ac:dyDescent="0.2">
      <c r="A178" s="35"/>
      <c r="H178" s="75"/>
      <c r="I178" s="36"/>
      <c r="J178" s="36"/>
      <c r="L178" s="35"/>
    </row>
    <row r="179" spans="1:12" ht="12.75" customHeight="1" x14ac:dyDescent="0.2">
      <c r="A179" s="35"/>
      <c r="H179" s="75"/>
      <c r="I179" s="36"/>
      <c r="J179" s="36"/>
      <c r="L179" s="35"/>
    </row>
    <row r="180" spans="1:12" ht="12.75" customHeight="1" x14ac:dyDescent="0.2">
      <c r="A180" s="35"/>
      <c r="H180" s="75"/>
      <c r="I180" s="36"/>
      <c r="J180" s="36"/>
      <c r="L180" s="35"/>
    </row>
    <row r="181" spans="1:12" ht="12.75" customHeight="1" x14ac:dyDescent="0.2">
      <c r="A181" s="35"/>
      <c r="H181" s="75"/>
      <c r="I181" s="36"/>
      <c r="J181" s="36"/>
      <c r="L181" s="35"/>
    </row>
    <row r="182" spans="1:12" ht="12.75" customHeight="1" x14ac:dyDescent="0.2">
      <c r="A182" s="35"/>
      <c r="H182" s="75"/>
      <c r="I182" s="36"/>
      <c r="J182" s="36"/>
      <c r="L182" s="35"/>
    </row>
    <row r="183" spans="1:12" ht="12.75" customHeight="1" x14ac:dyDescent="0.2">
      <c r="A183" s="35"/>
      <c r="H183" s="75"/>
      <c r="I183" s="36"/>
      <c r="J183" s="36"/>
      <c r="L183" s="35"/>
    </row>
    <row r="184" spans="1:12" ht="12.75" customHeight="1" x14ac:dyDescent="0.2">
      <c r="A184" s="35"/>
      <c r="H184" s="75"/>
      <c r="I184" s="36"/>
      <c r="J184" s="36"/>
      <c r="L184" s="35"/>
    </row>
    <row r="185" spans="1:12" ht="12.75" customHeight="1" x14ac:dyDescent="0.2">
      <c r="A185" s="35"/>
      <c r="H185" s="75"/>
      <c r="I185" s="36"/>
      <c r="J185" s="36"/>
      <c r="L185" s="35"/>
    </row>
    <row r="186" spans="1:12" ht="12.75" customHeight="1" x14ac:dyDescent="0.2">
      <c r="A186" s="35"/>
      <c r="H186" s="75"/>
      <c r="I186" s="36"/>
      <c r="J186" s="36"/>
      <c r="L186" s="35"/>
    </row>
    <row r="187" spans="1:12" ht="12.75" customHeight="1" x14ac:dyDescent="0.2">
      <c r="A187" s="35"/>
      <c r="H187" s="75"/>
      <c r="I187" s="36"/>
      <c r="J187" s="36"/>
      <c r="L187" s="35"/>
    </row>
    <row r="188" spans="1:12" ht="12.75" customHeight="1" x14ac:dyDescent="0.2">
      <c r="A188" s="35"/>
      <c r="H188" s="75"/>
      <c r="I188" s="36"/>
      <c r="J188" s="36"/>
      <c r="L188" s="35"/>
    </row>
    <row r="189" spans="1:12" ht="12.75" customHeight="1" x14ac:dyDescent="0.2">
      <c r="A189" s="35"/>
      <c r="H189" s="75"/>
      <c r="I189" s="36"/>
      <c r="J189" s="36"/>
      <c r="L189" s="35"/>
    </row>
    <row r="190" spans="1:12" ht="12.75" customHeight="1" x14ac:dyDescent="0.2">
      <c r="A190" s="35"/>
      <c r="H190" s="75"/>
      <c r="I190" s="36"/>
      <c r="J190" s="36"/>
      <c r="L190" s="35"/>
    </row>
    <row r="191" spans="1:12" ht="12.75" customHeight="1" x14ac:dyDescent="0.2">
      <c r="A191" s="35"/>
      <c r="H191" s="75"/>
      <c r="I191" s="36"/>
      <c r="J191" s="36"/>
      <c r="L191" s="35"/>
    </row>
    <row r="192" spans="1:12" ht="12.75" customHeight="1" x14ac:dyDescent="0.2">
      <c r="A192" s="35"/>
      <c r="H192" s="75"/>
      <c r="I192" s="36"/>
      <c r="J192" s="36"/>
      <c r="L192" s="35"/>
    </row>
    <row r="193" spans="1:12" ht="12.75" customHeight="1" x14ac:dyDescent="0.2">
      <c r="A193" s="35"/>
      <c r="H193" s="75"/>
      <c r="I193" s="36"/>
      <c r="J193" s="36"/>
      <c r="L193" s="35"/>
    </row>
    <row r="194" spans="1:12" ht="12.75" customHeight="1" x14ac:dyDescent="0.2">
      <c r="A194" s="35"/>
      <c r="H194" s="75"/>
      <c r="I194" s="36"/>
      <c r="J194" s="36"/>
      <c r="L194" s="35"/>
    </row>
    <row r="195" spans="1:12" ht="12.75" customHeight="1" x14ac:dyDescent="0.2">
      <c r="A195" s="35"/>
      <c r="H195" s="75"/>
      <c r="I195" s="36"/>
      <c r="J195" s="36"/>
      <c r="L195" s="35"/>
    </row>
    <row r="196" spans="1:12" ht="12.75" customHeight="1" x14ac:dyDescent="0.2">
      <c r="A196" s="35"/>
      <c r="H196" s="75"/>
      <c r="I196" s="36"/>
      <c r="J196" s="36"/>
      <c r="L196" s="35"/>
    </row>
    <row r="197" spans="1:12" ht="12.75" customHeight="1" x14ac:dyDescent="0.2">
      <c r="A197" s="35"/>
      <c r="H197" s="75"/>
      <c r="I197" s="36"/>
      <c r="J197" s="36"/>
      <c r="L197" s="35"/>
    </row>
    <row r="198" spans="1:12" ht="12.75" customHeight="1" x14ac:dyDescent="0.2">
      <c r="A198" s="35"/>
      <c r="H198" s="75"/>
      <c r="I198" s="36"/>
      <c r="J198" s="36"/>
      <c r="L198" s="35"/>
    </row>
    <row r="199" spans="1:12" ht="12.75" customHeight="1" x14ac:dyDescent="0.2">
      <c r="A199" s="35"/>
      <c r="H199" s="75"/>
      <c r="I199" s="36"/>
      <c r="J199" s="36"/>
      <c r="L199" s="35"/>
    </row>
    <row r="200" spans="1:12" ht="12.75" customHeight="1" x14ac:dyDescent="0.2">
      <c r="A200" s="35"/>
      <c r="H200" s="75"/>
      <c r="I200" s="36"/>
      <c r="J200" s="36"/>
      <c r="L200" s="35"/>
    </row>
    <row r="201" spans="1:12" ht="12.75" customHeight="1" x14ac:dyDescent="0.2">
      <c r="A201" s="35"/>
      <c r="H201" s="75"/>
      <c r="I201" s="36"/>
      <c r="J201" s="36"/>
      <c r="L201" s="35"/>
    </row>
    <row r="202" spans="1:12" ht="12.75" customHeight="1" x14ac:dyDescent="0.2">
      <c r="A202" s="35"/>
      <c r="H202" s="75"/>
      <c r="I202" s="36"/>
      <c r="J202" s="36"/>
      <c r="L202" s="35"/>
    </row>
    <row r="203" spans="1:12" ht="12.75" customHeight="1" x14ac:dyDescent="0.2">
      <c r="A203" s="35"/>
      <c r="H203" s="75"/>
      <c r="I203" s="36"/>
      <c r="J203" s="36"/>
      <c r="L203" s="35"/>
    </row>
    <row r="204" spans="1:12" ht="12.75" customHeight="1" x14ac:dyDescent="0.2">
      <c r="A204" s="35"/>
      <c r="H204" s="75"/>
      <c r="I204" s="36"/>
      <c r="J204" s="36"/>
      <c r="L204" s="35"/>
    </row>
    <row r="205" spans="1:12" ht="12.75" customHeight="1" x14ac:dyDescent="0.2">
      <c r="A205" s="35"/>
      <c r="H205" s="75"/>
      <c r="I205" s="36"/>
      <c r="J205" s="36"/>
      <c r="L205" s="35"/>
    </row>
    <row r="206" spans="1:12" ht="12.75" customHeight="1" x14ac:dyDescent="0.2">
      <c r="A206" s="35"/>
      <c r="H206" s="75"/>
      <c r="I206" s="36"/>
      <c r="J206" s="36"/>
      <c r="L206" s="35"/>
    </row>
    <row r="207" spans="1:12" ht="12.75" customHeight="1" x14ac:dyDescent="0.2">
      <c r="A207" s="35"/>
      <c r="H207" s="75"/>
      <c r="I207" s="36"/>
      <c r="J207" s="36"/>
      <c r="L207" s="35"/>
    </row>
    <row r="208" spans="1:12" ht="12.75" customHeight="1" x14ac:dyDescent="0.2">
      <c r="A208" s="35"/>
      <c r="H208" s="75"/>
      <c r="I208" s="36"/>
      <c r="J208" s="36"/>
      <c r="L208" s="35"/>
    </row>
    <row r="209" spans="1:12" ht="12.75" customHeight="1" x14ac:dyDescent="0.2">
      <c r="A209" s="35"/>
      <c r="H209" s="75"/>
      <c r="I209" s="36"/>
      <c r="J209" s="36"/>
      <c r="L209" s="35"/>
    </row>
    <row r="210" spans="1:12" ht="12.75" customHeight="1" x14ac:dyDescent="0.2">
      <c r="A210" s="35"/>
      <c r="H210" s="75"/>
      <c r="I210" s="36"/>
      <c r="J210" s="36"/>
      <c r="L210" s="35"/>
    </row>
    <row r="211" spans="1:12" ht="12.75" customHeight="1" x14ac:dyDescent="0.2">
      <c r="A211" s="35"/>
      <c r="H211" s="75"/>
      <c r="I211" s="36"/>
      <c r="J211" s="36"/>
      <c r="L211" s="35"/>
    </row>
    <row r="212" spans="1:12" ht="12.75" customHeight="1" x14ac:dyDescent="0.2">
      <c r="A212" s="35"/>
      <c r="H212" s="75"/>
      <c r="I212" s="36"/>
      <c r="J212" s="36"/>
      <c r="L212" s="35"/>
    </row>
    <row r="213" spans="1:12" ht="12.75" customHeight="1" x14ac:dyDescent="0.2">
      <c r="A213" s="35"/>
      <c r="H213" s="75"/>
      <c r="I213" s="36"/>
      <c r="J213" s="36"/>
      <c r="L213" s="35"/>
    </row>
    <row r="214" spans="1:12" ht="12.75" customHeight="1" x14ac:dyDescent="0.2">
      <c r="A214" s="35"/>
      <c r="H214" s="75"/>
      <c r="I214" s="36"/>
      <c r="J214" s="36"/>
      <c r="L214" s="35"/>
    </row>
    <row r="215" spans="1:12" ht="12.75" customHeight="1" x14ac:dyDescent="0.2">
      <c r="A215" s="35"/>
      <c r="H215" s="75"/>
      <c r="I215" s="36"/>
      <c r="J215" s="36"/>
      <c r="L215" s="35"/>
    </row>
    <row r="216" spans="1:12" ht="12.75" customHeight="1" x14ac:dyDescent="0.2">
      <c r="A216" s="35"/>
      <c r="H216" s="75"/>
      <c r="I216" s="36"/>
      <c r="J216" s="36"/>
      <c r="L216" s="35"/>
    </row>
    <row r="217" spans="1:12" ht="12.75" customHeight="1" x14ac:dyDescent="0.2">
      <c r="A217" s="35"/>
      <c r="H217" s="75"/>
      <c r="I217" s="36"/>
      <c r="J217" s="36"/>
      <c r="L217" s="35"/>
    </row>
    <row r="218" spans="1:12" ht="12.75" customHeight="1" x14ac:dyDescent="0.2">
      <c r="A218" s="35"/>
      <c r="H218" s="75"/>
      <c r="I218" s="36"/>
      <c r="J218" s="36"/>
      <c r="L218" s="35"/>
    </row>
    <row r="219" spans="1:12" ht="12.75" customHeight="1" x14ac:dyDescent="0.2">
      <c r="A219" s="35"/>
      <c r="H219" s="75"/>
      <c r="I219" s="36"/>
      <c r="J219" s="36"/>
      <c r="L219" s="35"/>
    </row>
    <row r="220" spans="1:12" ht="12.75" customHeight="1" x14ac:dyDescent="0.2">
      <c r="A220" s="35"/>
      <c r="H220" s="75"/>
      <c r="I220" s="36"/>
      <c r="J220" s="36"/>
      <c r="L220" s="35"/>
    </row>
    <row r="221" spans="1:12" ht="15.75" customHeight="1" x14ac:dyDescent="0.2">
      <c r="I221" s="1"/>
    </row>
    <row r="222" spans="1:12" ht="15.75" customHeight="1" x14ac:dyDescent="0.2">
      <c r="I222" s="1"/>
    </row>
    <row r="223" spans="1:12" ht="15.75" customHeight="1" x14ac:dyDescent="0.2">
      <c r="I223" s="1"/>
    </row>
    <row r="224" spans="1:12" ht="15.75" customHeight="1" x14ac:dyDescent="0.2">
      <c r="I224" s="1"/>
    </row>
    <row r="225" spans="9:9" ht="15.75" customHeight="1" x14ac:dyDescent="0.2">
      <c r="I225" s="1"/>
    </row>
    <row r="226" spans="9:9" ht="15.75" customHeight="1" x14ac:dyDescent="0.2">
      <c r="I226" s="1"/>
    </row>
    <row r="227" spans="9:9" ht="15.75" customHeight="1" x14ac:dyDescent="0.2">
      <c r="I227" s="1"/>
    </row>
    <row r="228" spans="9:9" ht="15.75" customHeight="1" x14ac:dyDescent="0.2">
      <c r="I228" s="1"/>
    </row>
    <row r="229" spans="9:9" ht="15.75" customHeight="1" x14ac:dyDescent="0.2">
      <c r="I229" s="1"/>
    </row>
    <row r="230" spans="9:9" ht="15.75" customHeight="1" x14ac:dyDescent="0.2">
      <c r="I230" s="1"/>
    </row>
    <row r="231" spans="9:9" ht="15.75" customHeight="1" x14ac:dyDescent="0.2">
      <c r="I231" s="1"/>
    </row>
    <row r="232" spans="9:9" ht="15.75" customHeight="1" x14ac:dyDescent="0.2">
      <c r="I232" s="1"/>
    </row>
    <row r="233" spans="9:9" ht="15.75" customHeight="1" x14ac:dyDescent="0.2">
      <c r="I233" s="1"/>
    </row>
    <row r="234" spans="9:9" ht="15.75" customHeight="1" x14ac:dyDescent="0.2">
      <c r="I234" s="1"/>
    </row>
    <row r="235" spans="9:9" ht="15.75" customHeight="1" x14ac:dyDescent="0.2">
      <c r="I235" s="1"/>
    </row>
    <row r="236" spans="9:9" ht="15.75" customHeight="1" x14ac:dyDescent="0.2">
      <c r="I236" s="1"/>
    </row>
    <row r="237" spans="9:9" ht="15.75" customHeight="1" x14ac:dyDescent="0.2">
      <c r="I237" s="1"/>
    </row>
    <row r="238" spans="9:9" ht="15.75" customHeight="1" x14ac:dyDescent="0.2">
      <c r="I238" s="1"/>
    </row>
    <row r="239" spans="9:9" ht="15.75" customHeight="1" x14ac:dyDescent="0.2">
      <c r="I239" s="1"/>
    </row>
    <row r="240" spans="9:9" ht="15.75" customHeight="1" x14ac:dyDescent="0.2">
      <c r="I240" s="1"/>
    </row>
    <row r="241" spans="9:9" ht="15.75" customHeight="1" x14ac:dyDescent="0.2">
      <c r="I241" s="1"/>
    </row>
    <row r="242" spans="9:9" ht="15.75" customHeight="1" x14ac:dyDescent="0.2">
      <c r="I242" s="1"/>
    </row>
    <row r="243" spans="9:9" ht="15.75" customHeight="1" x14ac:dyDescent="0.2">
      <c r="I243" s="1"/>
    </row>
    <row r="244" spans="9:9" ht="15.75" customHeight="1" x14ac:dyDescent="0.2">
      <c r="I244" s="1"/>
    </row>
    <row r="245" spans="9:9" ht="15.75" customHeight="1" x14ac:dyDescent="0.2">
      <c r="I245" s="1"/>
    </row>
    <row r="246" spans="9:9" ht="15.75" customHeight="1" x14ac:dyDescent="0.2">
      <c r="I246" s="1"/>
    </row>
    <row r="247" spans="9:9" ht="15.75" customHeight="1" x14ac:dyDescent="0.2">
      <c r="I247" s="1"/>
    </row>
    <row r="248" spans="9:9" ht="15.75" customHeight="1" x14ac:dyDescent="0.2">
      <c r="I248" s="1"/>
    </row>
    <row r="249" spans="9:9" ht="15.75" customHeight="1" x14ac:dyDescent="0.2">
      <c r="I249" s="1"/>
    </row>
    <row r="250" spans="9:9" ht="15.75" customHeight="1" x14ac:dyDescent="0.2">
      <c r="I250" s="1"/>
    </row>
    <row r="251" spans="9:9" ht="15.75" customHeight="1" x14ac:dyDescent="0.2">
      <c r="I251" s="1"/>
    </row>
    <row r="252" spans="9:9" ht="15.75" customHeight="1" x14ac:dyDescent="0.2">
      <c r="I252" s="1"/>
    </row>
    <row r="253" spans="9:9" ht="15.75" customHeight="1" x14ac:dyDescent="0.2">
      <c r="I253" s="1"/>
    </row>
    <row r="254" spans="9:9" ht="15.75" customHeight="1" x14ac:dyDescent="0.2">
      <c r="I254" s="1"/>
    </row>
    <row r="255" spans="9:9" ht="15.75" customHeight="1" x14ac:dyDescent="0.2">
      <c r="I255" s="1"/>
    </row>
    <row r="256" spans="9:9" ht="15.75" customHeight="1" x14ac:dyDescent="0.2">
      <c r="I256" s="1"/>
    </row>
    <row r="257" spans="9:9" ht="15.75" customHeight="1" x14ac:dyDescent="0.2">
      <c r="I257" s="1"/>
    </row>
    <row r="258" spans="9:9" ht="15.75" customHeight="1" x14ac:dyDescent="0.2">
      <c r="I258" s="1"/>
    </row>
    <row r="259" spans="9:9" ht="15.75" customHeight="1" x14ac:dyDescent="0.2">
      <c r="I259" s="1"/>
    </row>
    <row r="260" spans="9:9" ht="15.75" customHeight="1" x14ac:dyDescent="0.2">
      <c r="I260" s="1"/>
    </row>
    <row r="261" spans="9:9" ht="15.75" customHeight="1" x14ac:dyDescent="0.2">
      <c r="I261" s="1"/>
    </row>
    <row r="262" spans="9:9" ht="15.75" customHeight="1" x14ac:dyDescent="0.2">
      <c r="I262" s="1"/>
    </row>
    <row r="263" spans="9:9" ht="15.75" customHeight="1" x14ac:dyDescent="0.2">
      <c r="I263" s="1"/>
    </row>
    <row r="264" spans="9:9" ht="15.75" customHeight="1" x14ac:dyDescent="0.2">
      <c r="I264" s="1"/>
    </row>
    <row r="265" spans="9:9" ht="15.75" customHeight="1" x14ac:dyDescent="0.2">
      <c r="I265" s="1"/>
    </row>
    <row r="266" spans="9:9" ht="15.75" customHeight="1" x14ac:dyDescent="0.2">
      <c r="I266" s="1"/>
    </row>
    <row r="267" spans="9:9" ht="15.75" customHeight="1" x14ac:dyDescent="0.2">
      <c r="I267" s="1"/>
    </row>
    <row r="268" spans="9:9" ht="15.75" customHeight="1" x14ac:dyDescent="0.2">
      <c r="I268" s="1"/>
    </row>
    <row r="269" spans="9:9" ht="15.75" customHeight="1" x14ac:dyDescent="0.2">
      <c r="I269" s="1"/>
    </row>
    <row r="270" spans="9:9" ht="15.75" customHeight="1" x14ac:dyDescent="0.2">
      <c r="I270" s="1"/>
    </row>
    <row r="271" spans="9:9" ht="15.75" customHeight="1" x14ac:dyDescent="0.2">
      <c r="I271" s="1"/>
    </row>
    <row r="272" spans="9:9" ht="15.75" customHeight="1" x14ac:dyDescent="0.2">
      <c r="I272" s="1"/>
    </row>
    <row r="273" spans="9:9" ht="15.75" customHeight="1" x14ac:dyDescent="0.2">
      <c r="I273" s="1"/>
    </row>
    <row r="274" spans="9:9" ht="15.75" customHeight="1" x14ac:dyDescent="0.2">
      <c r="I274" s="1"/>
    </row>
    <row r="275" spans="9:9" ht="15.75" customHeight="1" x14ac:dyDescent="0.2">
      <c r="I275" s="1"/>
    </row>
    <row r="276" spans="9:9" ht="15.75" customHeight="1" x14ac:dyDescent="0.2">
      <c r="I276" s="1"/>
    </row>
    <row r="277" spans="9:9" ht="15.75" customHeight="1" x14ac:dyDescent="0.2">
      <c r="I277" s="1"/>
    </row>
    <row r="278" spans="9:9" ht="15.75" customHeight="1" x14ac:dyDescent="0.2">
      <c r="I278" s="1"/>
    </row>
    <row r="279" spans="9:9" ht="15.75" customHeight="1" x14ac:dyDescent="0.2">
      <c r="I279" s="1"/>
    </row>
    <row r="280" spans="9:9" ht="15.75" customHeight="1" x14ac:dyDescent="0.2">
      <c r="I280" s="1"/>
    </row>
    <row r="281" spans="9:9" ht="15.75" customHeight="1" x14ac:dyDescent="0.2">
      <c r="I281" s="1"/>
    </row>
    <row r="282" spans="9:9" ht="15.75" customHeight="1" x14ac:dyDescent="0.2">
      <c r="I282" s="1"/>
    </row>
    <row r="283" spans="9:9" ht="15.75" customHeight="1" x14ac:dyDescent="0.2">
      <c r="I283" s="1"/>
    </row>
    <row r="284" spans="9:9" ht="15.75" customHeight="1" x14ac:dyDescent="0.2">
      <c r="I284" s="1"/>
    </row>
    <row r="285" spans="9:9" ht="15.75" customHeight="1" x14ac:dyDescent="0.2">
      <c r="I285" s="1"/>
    </row>
    <row r="286" spans="9:9" ht="15.75" customHeight="1" x14ac:dyDescent="0.2">
      <c r="I286" s="1"/>
    </row>
    <row r="287" spans="9:9" ht="15.75" customHeight="1" x14ac:dyDescent="0.2">
      <c r="I287" s="1"/>
    </row>
    <row r="288" spans="9:9" ht="15.75" customHeight="1" x14ac:dyDescent="0.2">
      <c r="I288" s="1"/>
    </row>
    <row r="289" spans="9:9" ht="15.75" customHeight="1" x14ac:dyDescent="0.2">
      <c r="I289" s="1"/>
    </row>
    <row r="290" spans="9:9" ht="15.75" customHeight="1" x14ac:dyDescent="0.2">
      <c r="I290" s="1"/>
    </row>
    <row r="291" spans="9:9" ht="15.75" customHeight="1" x14ac:dyDescent="0.2">
      <c r="I291" s="1"/>
    </row>
    <row r="292" spans="9:9" ht="15.75" customHeight="1" x14ac:dyDescent="0.2">
      <c r="I292" s="1"/>
    </row>
    <row r="293" spans="9:9" ht="15.75" customHeight="1" x14ac:dyDescent="0.2">
      <c r="I293" s="1"/>
    </row>
    <row r="294" spans="9:9" ht="15.75" customHeight="1" x14ac:dyDescent="0.2">
      <c r="I294" s="1"/>
    </row>
    <row r="295" spans="9:9" ht="15.75" customHeight="1" x14ac:dyDescent="0.2">
      <c r="I295" s="1"/>
    </row>
    <row r="296" spans="9:9" ht="15.75" customHeight="1" x14ac:dyDescent="0.2">
      <c r="I296" s="1"/>
    </row>
    <row r="297" spans="9:9" ht="15.75" customHeight="1" x14ac:dyDescent="0.2">
      <c r="I297" s="1"/>
    </row>
    <row r="298" spans="9:9" ht="15.75" customHeight="1" x14ac:dyDescent="0.2">
      <c r="I298" s="1"/>
    </row>
    <row r="299" spans="9:9" ht="15.75" customHeight="1" x14ac:dyDescent="0.2">
      <c r="I299" s="1"/>
    </row>
    <row r="300" spans="9:9" ht="15.75" customHeight="1" x14ac:dyDescent="0.2">
      <c r="I300" s="1"/>
    </row>
    <row r="301" spans="9:9" ht="15.75" customHeight="1" x14ac:dyDescent="0.2">
      <c r="I301" s="1"/>
    </row>
    <row r="302" spans="9:9" ht="15.75" customHeight="1" x14ac:dyDescent="0.2">
      <c r="I302" s="1"/>
    </row>
    <row r="303" spans="9:9" ht="15.75" customHeight="1" x14ac:dyDescent="0.2">
      <c r="I303" s="1"/>
    </row>
    <row r="304" spans="9:9" ht="15.75" customHeight="1" x14ac:dyDescent="0.2">
      <c r="I304" s="1"/>
    </row>
    <row r="305" spans="9:9" ht="15.75" customHeight="1" x14ac:dyDescent="0.2">
      <c r="I305" s="1"/>
    </row>
    <row r="306" spans="9:9" ht="15.75" customHeight="1" x14ac:dyDescent="0.2">
      <c r="I306" s="1"/>
    </row>
    <row r="307" spans="9:9" ht="15.75" customHeight="1" x14ac:dyDescent="0.2">
      <c r="I307" s="1"/>
    </row>
    <row r="308" spans="9:9" ht="15.75" customHeight="1" x14ac:dyDescent="0.2">
      <c r="I308" s="1"/>
    </row>
    <row r="309" spans="9:9" ht="15.75" customHeight="1" x14ac:dyDescent="0.2">
      <c r="I309" s="1"/>
    </row>
    <row r="310" spans="9:9" ht="15.75" customHeight="1" x14ac:dyDescent="0.2">
      <c r="I310" s="1"/>
    </row>
    <row r="311" spans="9:9" ht="15.75" customHeight="1" x14ac:dyDescent="0.2">
      <c r="I311" s="1"/>
    </row>
    <row r="312" spans="9:9" ht="15.75" customHeight="1" x14ac:dyDescent="0.2">
      <c r="I312" s="1"/>
    </row>
    <row r="313" spans="9:9" ht="15.75" customHeight="1" x14ac:dyDescent="0.2">
      <c r="I313" s="1"/>
    </row>
    <row r="314" spans="9:9" ht="15.75" customHeight="1" x14ac:dyDescent="0.2">
      <c r="I314" s="1"/>
    </row>
    <row r="315" spans="9:9" ht="15.75" customHeight="1" x14ac:dyDescent="0.2">
      <c r="I315" s="1"/>
    </row>
    <row r="316" spans="9:9" ht="15.75" customHeight="1" x14ac:dyDescent="0.2">
      <c r="I316" s="1"/>
    </row>
    <row r="317" spans="9:9" ht="15.75" customHeight="1" x14ac:dyDescent="0.2">
      <c r="I317" s="1"/>
    </row>
    <row r="318" spans="9:9" ht="15.75" customHeight="1" x14ac:dyDescent="0.2">
      <c r="I318" s="1"/>
    </row>
    <row r="319" spans="9:9" ht="15.75" customHeight="1" x14ac:dyDescent="0.2">
      <c r="I319" s="1"/>
    </row>
    <row r="320" spans="9:9" ht="15.75" customHeight="1" x14ac:dyDescent="0.2">
      <c r="I320" s="1"/>
    </row>
    <row r="321" spans="9:9" ht="15.75" customHeight="1" x14ac:dyDescent="0.2">
      <c r="I321" s="1"/>
    </row>
    <row r="322" spans="9:9" ht="15.75" customHeight="1" x14ac:dyDescent="0.2">
      <c r="I322" s="1"/>
    </row>
    <row r="323" spans="9:9" ht="15.75" customHeight="1" x14ac:dyDescent="0.2">
      <c r="I323" s="1"/>
    </row>
    <row r="324" spans="9:9" ht="15.75" customHeight="1" x14ac:dyDescent="0.2">
      <c r="I324" s="1"/>
    </row>
    <row r="325" spans="9:9" ht="15.75" customHeight="1" x14ac:dyDescent="0.2">
      <c r="I325" s="1"/>
    </row>
    <row r="326" spans="9:9" ht="15.75" customHeight="1" x14ac:dyDescent="0.2">
      <c r="I326" s="1"/>
    </row>
    <row r="327" spans="9:9" ht="15.75" customHeight="1" x14ac:dyDescent="0.2">
      <c r="I327" s="1"/>
    </row>
    <row r="328" spans="9:9" ht="15.75" customHeight="1" x14ac:dyDescent="0.2">
      <c r="I328" s="1"/>
    </row>
    <row r="329" spans="9:9" ht="15.75" customHeight="1" x14ac:dyDescent="0.2">
      <c r="I329" s="1"/>
    </row>
    <row r="330" spans="9:9" ht="15.75" customHeight="1" x14ac:dyDescent="0.2">
      <c r="I330" s="1"/>
    </row>
    <row r="331" spans="9:9" ht="15.75" customHeight="1" x14ac:dyDescent="0.2">
      <c r="I331" s="1"/>
    </row>
    <row r="332" spans="9:9" ht="15.75" customHeight="1" x14ac:dyDescent="0.2">
      <c r="I332" s="1"/>
    </row>
    <row r="333" spans="9:9" ht="15.75" customHeight="1" x14ac:dyDescent="0.2">
      <c r="I333" s="1"/>
    </row>
    <row r="334" spans="9:9" ht="15.75" customHeight="1" x14ac:dyDescent="0.2">
      <c r="I334" s="1"/>
    </row>
    <row r="335" spans="9:9" ht="15.75" customHeight="1" x14ac:dyDescent="0.2">
      <c r="I335" s="1"/>
    </row>
    <row r="336" spans="9:9" ht="15.75" customHeight="1" x14ac:dyDescent="0.2">
      <c r="I336" s="1"/>
    </row>
    <row r="337" spans="9:9" ht="15.75" customHeight="1" x14ac:dyDescent="0.2">
      <c r="I337" s="1"/>
    </row>
    <row r="338" spans="9:9" ht="15.75" customHeight="1" x14ac:dyDescent="0.2">
      <c r="I338" s="1"/>
    </row>
    <row r="339" spans="9:9" ht="15.75" customHeight="1" x14ac:dyDescent="0.2">
      <c r="I339" s="1"/>
    </row>
    <row r="340" spans="9:9" ht="15.75" customHeight="1" x14ac:dyDescent="0.2">
      <c r="I340" s="1"/>
    </row>
    <row r="341" spans="9:9" ht="15.75" customHeight="1" x14ac:dyDescent="0.2">
      <c r="I341" s="1"/>
    </row>
    <row r="342" spans="9:9" ht="15.75" customHeight="1" x14ac:dyDescent="0.2">
      <c r="I342" s="1"/>
    </row>
    <row r="343" spans="9:9" ht="15.75" customHeight="1" x14ac:dyDescent="0.2">
      <c r="I343" s="1"/>
    </row>
    <row r="344" spans="9:9" ht="15.75" customHeight="1" x14ac:dyDescent="0.2">
      <c r="I344" s="1"/>
    </row>
    <row r="345" spans="9:9" ht="15.75" customHeight="1" x14ac:dyDescent="0.2">
      <c r="I345" s="1"/>
    </row>
    <row r="346" spans="9:9" ht="15.75" customHeight="1" x14ac:dyDescent="0.2">
      <c r="I346" s="1"/>
    </row>
    <row r="347" spans="9:9" ht="15.75" customHeight="1" x14ac:dyDescent="0.2">
      <c r="I347" s="1"/>
    </row>
    <row r="348" spans="9:9" ht="15.75" customHeight="1" x14ac:dyDescent="0.2">
      <c r="I348" s="1"/>
    </row>
    <row r="349" spans="9:9" ht="15.75" customHeight="1" x14ac:dyDescent="0.2">
      <c r="I349" s="1"/>
    </row>
    <row r="350" spans="9:9" ht="15.75" customHeight="1" x14ac:dyDescent="0.2">
      <c r="I350" s="1"/>
    </row>
    <row r="351" spans="9:9" ht="15.75" customHeight="1" x14ac:dyDescent="0.2">
      <c r="I351" s="1"/>
    </row>
    <row r="352" spans="9:9" ht="15.75" customHeight="1" x14ac:dyDescent="0.2">
      <c r="I352" s="1"/>
    </row>
    <row r="353" spans="9:9" ht="15.75" customHeight="1" x14ac:dyDescent="0.2">
      <c r="I353" s="1"/>
    </row>
    <row r="354" spans="9:9" ht="15.75" customHeight="1" x14ac:dyDescent="0.2">
      <c r="I354" s="1"/>
    </row>
    <row r="355" spans="9:9" ht="15.75" customHeight="1" x14ac:dyDescent="0.2">
      <c r="I355" s="1"/>
    </row>
    <row r="356" spans="9:9" ht="15.75" customHeight="1" x14ac:dyDescent="0.2">
      <c r="I356" s="1"/>
    </row>
    <row r="357" spans="9:9" ht="15.75" customHeight="1" x14ac:dyDescent="0.2">
      <c r="I357" s="1"/>
    </row>
    <row r="358" spans="9:9" ht="15.75" customHeight="1" x14ac:dyDescent="0.2">
      <c r="I358" s="1"/>
    </row>
    <row r="359" spans="9:9" ht="15.75" customHeight="1" x14ac:dyDescent="0.2">
      <c r="I359" s="1"/>
    </row>
    <row r="360" spans="9:9" ht="15.75" customHeight="1" x14ac:dyDescent="0.2">
      <c r="I360" s="1"/>
    </row>
    <row r="361" spans="9:9" ht="15.75" customHeight="1" x14ac:dyDescent="0.2">
      <c r="I361" s="1"/>
    </row>
    <row r="362" spans="9:9" ht="15.75" customHeight="1" x14ac:dyDescent="0.2">
      <c r="I362" s="1"/>
    </row>
    <row r="363" spans="9:9" ht="15.75" customHeight="1" x14ac:dyDescent="0.2">
      <c r="I363" s="1"/>
    </row>
    <row r="364" spans="9:9" ht="15.75" customHeight="1" x14ac:dyDescent="0.2">
      <c r="I364" s="1"/>
    </row>
    <row r="365" spans="9:9" ht="15.75" customHeight="1" x14ac:dyDescent="0.2">
      <c r="I365" s="1"/>
    </row>
    <row r="366" spans="9:9" ht="15.75" customHeight="1" x14ac:dyDescent="0.2">
      <c r="I366" s="1"/>
    </row>
    <row r="367" spans="9:9" ht="15.75" customHeight="1" x14ac:dyDescent="0.2">
      <c r="I367" s="1"/>
    </row>
    <row r="368" spans="9:9" ht="15.75" customHeight="1" x14ac:dyDescent="0.2">
      <c r="I368" s="1"/>
    </row>
    <row r="369" spans="9:9" ht="15.75" customHeight="1" x14ac:dyDescent="0.2">
      <c r="I369" s="1"/>
    </row>
    <row r="370" spans="9:9" ht="15.75" customHeight="1" x14ac:dyDescent="0.2">
      <c r="I370" s="1"/>
    </row>
    <row r="371" spans="9:9" ht="15.75" customHeight="1" x14ac:dyDescent="0.2">
      <c r="I371" s="1"/>
    </row>
    <row r="372" spans="9:9" ht="15.75" customHeight="1" x14ac:dyDescent="0.2">
      <c r="I372" s="1"/>
    </row>
    <row r="373" spans="9:9" ht="15.75" customHeight="1" x14ac:dyDescent="0.2">
      <c r="I373" s="1"/>
    </row>
    <row r="374" spans="9:9" ht="15.75" customHeight="1" x14ac:dyDescent="0.2">
      <c r="I374" s="1"/>
    </row>
    <row r="375" spans="9:9" ht="15.75" customHeight="1" x14ac:dyDescent="0.2">
      <c r="I375" s="1"/>
    </row>
    <row r="376" spans="9:9" ht="15.75" customHeight="1" x14ac:dyDescent="0.2">
      <c r="I376" s="1"/>
    </row>
    <row r="377" spans="9:9" ht="15.75" customHeight="1" x14ac:dyDescent="0.2">
      <c r="I377" s="1"/>
    </row>
    <row r="378" spans="9:9" ht="15.75" customHeight="1" x14ac:dyDescent="0.2">
      <c r="I378" s="1"/>
    </row>
    <row r="379" spans="9:9" ht="15.75" customHeight="1" x14ac:dyDescent="0.2">
      <c r="I379" s="1"/>
    </row>
    <row r="380" spans="9:9" ht="15.75" customHeight="1" x14ac:dyDescent="0.2">
      <c r="I380" s="1"/>
    </row>
    <row r="381" spans="9:9" ht="15.75" customHeight="1" x14ac:dyDescent="0.2">
      <c r="I381" s="1"/>
    </row>
    <row r="382" spans="9:9" ht="15.75" customHeight="1" x14ac:dyDescent="0.2">
      <c r="I382" s="1"/>
    </row>
    <row r="383" spans="9:9" ht="15.75" customHeight="1" x14ac:dyDescent="0.2">
      <c r="I383" s="1"/>
    </row>
    <row r="384" spans="9:9" ht="15.75" customHeight="1" x14ac:dyDescent="0.2">
      <c r="I384" s="1"/>
    </row>
    <row r="385" spans="9:9" ht="15.75" customHeight="1" x14ac:dyDescent="0.2">
      <c r="I385" s="1"/>
    </row>
    <row r="386" spans="9:9" ht="15.75" customHeight="1" x14ac:dyDescent="0.2">
      <c r="I386" s="1"/>
    </row>
    <row r="387" spans="9:9" ht="15.75" customHeight="1" x14ac:dyDescent="0.2">
      <c r="I387" s="1"/>
    </row>
    <row r="388" spans="9:9" ht="15.75" customHeight="1" x14ac:dyDescent="0.2">
      <c r="I388" s="1"/>
    </row>
    <row r="389" spans="9:9" ht="15.75" customHeight="1" x14ac:dyDescent="0.2">
      <c r="I389" s="1"/>
    </row>
    <row r="390" spans="9:9" ht="15.75" customHeight="1" x14ac:dyDescent="0.2">
      <c r="I390" s="1"/>
    </row>
    <row r="391" spans="9:9" ht="15.75" customHeight="1" x14ac:dyDescent="0.2">
      <c r="I391" s="1"/>
    </row>
    <row r="392" spans="9:9" ht="15.75" customHeight="1" x14ac:dyDescent="0.2">
      <c r="I392" s="1"/>
    </row>
    <row r="393" spans="9:9" ht="15.75" customHeight="1" x14ac:dyDescent="0.2">
      <c r="I393" s="1"/>
    </row>
    <row r="394" spans="9:9" ht="15.75" customHeight="1" x14ac:dyDescent="0.2">
      <c r="I394" s="1"/>
    </row>
    <row r="395" spans="9:9" ht="15.75" customHeight="1" x14ac:dyDescent="0.2">
      <c r="I395" s="1"/>
    </row>
    <row r="396" spans="9:9" ht="15.75" customHeight="1" x14ac:dyDescent="0.2">
      <c r="I396" s="1"/>
    </row>
    <row r="397" spans="9:9" ht="15.75" customHeight="1" x14ac:dyDescent="0.2">
      <c r="I397" s="1"/>
    </row>
    <row r="398" spans="9:9" ht="15.75" customHeight="1" x14ac:dyDescent="0.2">
      <c r="I398" s="1"/>
    </row>
    <row r="399" spans="9:9" ht="15.75" customHeight="1" x14ac:dyDescent="0.2">
      <c r="I399" s="1"/>
    </row>
    <row r="400" spans="9:9" ht="15.75" customHeight="1" x14ac:dyDescent="0.2">
      <c r="I400" s="1"/>
    </row>
    <row r="401" spans="9:9" ht="15.75" customHeight="1" x14ac:dyDescent="0.2">
      <c r="I401" s="1"/>
    </row>
    <row r="402" spans="9:9" ht="15.75" customHeight="1" x14ac:dyDescent="0.2">
      <c r="I402" s="1"/>
    </row>
    <row r="403" spans="9:9" ht="15.75" customHeight="1" x14ac:dyDescent="0.2">
      <c r="I403" s="1"/>
    </row>
    <row r="404" spans="9:9" ht="15.75" customHeight="1" x14ac:dyDescent="0.2">
      <c r="I404" s="1"/>
    </row>
    <row r="405" spans="9:9" ht="15.75" customHeight="1" x14ac:dyDescent="0.2">
      <c r="I405" s="1"/>
    </row>
    <row r="406" spans="9:9" ht="15.75" customHeight="1" x14ac:dyDescent="0.2">
      <c r="I406" s="1"/>
    </row>
    <row r="407" spans="9:9" ht="15.75" customHeight="1" x14ac:dyDescent="0.2">
      <c r="I407" s="1"/>
    </row>
    <row r="408" spans="9:9" ht="15.75" customHeight="1" x14ac:dyDescent="0.2">
      <c r="I408" s="1"/>
    </row>
    <row r="409" spans="9:9" ht="15.75" customHeight="1" x14ac:dyDescent="0.2">
      <c r="I409" s="1"/>
    </row>
    <row r="410" spans="9:9" ht="15.75" customHeight="1" x14ac:dyDescent="0.2">
      <c r="I410" s="1"/>
    </row>
    <row r="411" spans="9:9" ht="15.75" customHeight="1" x14ac:dyDescent="0.2">
      <c r="I411" s="1"/>
    </row>
    <row r="412" spans="9:9" ht="15.75" customHeight="1" x14ac:dyDescent="0.2">
      <c r="I412" s="1"/>
    </row>
    <row r="413" spans="9:9" ht="15.75" customHeight="1" x14ac:dyDescent="0.2">
      <c r="I413" s="1"/>
    </row>
    <row r="414" spans="9:9" ht="15.75" customHeight="1" x14ac:dyDescent="0.2">
      <c r="I414" s="1"/>
    </row>
    <row r="415" spans="9:9" ht="15.75" customHeight="1" x14ac:dyDescent="0.2">
      <c r="I415" s="1"/>
    </row>
    <row r="416" spans="9:9" ht="15.75" customHeight="1" x14ac:dyDescent="0.2">
      <c r="I416" s="1"/>
    </row>
    <row r="417" spans="9:9" ht="15.75" customHeight="1" x14ac:dyDescent="0.2">
      <c r="I417" s="1"/>
    </row>
    <row r="418" spans="9:9" ht="15.75" customHeight="1" x14ac:dyDescent="0.2">
      <c r="I418" s="1"/>
    </row>
    <row r="419" spans="9:9" ht="15.75" customHeight="1" x14ac:dyDescent="0.2">
      <c r="I419" s="1"/>
    </row>
    <row r="420" spans="9:9" ht="15.75" customHeight="1" x14ac:dyDescent="0.2">
      <c r="I420" s="1"/>
    </row>
    <row r="421" spans="9:9" ht="15.75" customHeight="1" x14ac:dyDescent="0.2">
      <c r="I421" s="1"/>
    </row>
    <row r="422" spans="9:9" ht="15.75" customHeight="1" x14ac:dyDescent="0.2">
      <c r="I422" s="1"/>
    </row>
    <row r="423" spans="9:9" ht="15.75" customHeight="1" x14ac:dyDescent="0.2">
      <c r="I423" s="1"/>
    </row>
    <row r="424" spans="9:9" ht="15.75" customHeight="1" x14ac:dyDescent="0.2">
      <c r="I424" s="1"/>
    </row>
    <row r="425" spans="9:9" ht="15.75" customHeight="1" x14ac:dyDescent="0.2">
      <c r="I425" s="1"/>
    </row>
    <row r="426" spans="9:9" ht="15.75" customHeight="1" x14ac:dyDescent="0.2">
      <c r="I426" s="1"/>
    </row>
    <row r="427" spans="9:9" ht="15.75" customHeight="1" x14ac:dyDescent="0.2">
      <c r="I427" s="1"/>
    </row>
    <row r="428" spans="9:9" ht="15.75" customHeight="1" x14ac:dyDescent="0.2">
      <c r="I428" s="1"/>
    </row>
    <row r="429" spans="9:9" ht="15.75" customHeight="1" x14ac:dyDescent="0.2">
      <c r="I429" s="1"/>
    </row>
    <row r="430" spans="9:9" ht="15.75" customHeight="1" x14ac:dyDescent="0.2">
      <c r="I430" s="1"/>
    </row>
    <row r="431" spans="9:9" ht="15.75" customHeight="1" x14ac:dyDescent="0.2">
      <c r="I431" s="1"/>
    </row>
    <row r="432" spans="9:9" ht="15.75" customHeight="1" x14ac:dyDescent="0.2">
      <c r="I432" s="1"/>
    </row>
    <row r="433" spans="9:9" ht="15.75" customHeight="1" x14ac:dyDescent="0.2">
      <c r="I433" s="1"/>
    </row>
    <row r="434" spans="9:9" ht="15.75" customHeight="1" x14ac:dyDescent="0.2">
      <c r="I434" s="1"/>
    </row>
    <row r="435" spans="9:9" ht="15.75" customHeight="1" x14ac:dyDescent="0.2">
      <c r="I435" s="1"/>
    </row>
    <row r="436" spans="9:9" ht="15.75" customHeight="1" x14ac:dyDescent="0.2">
      <c r="I436" s="1"/>
    </row>
    <row r="437" spans="9:9" ht="15.75" customHeight="1" x14ac:dyDescent="0.2">
      <c r="I437" s="1"/>
    </row>
    <row r="438" spans="9:9" ht="15.75" customHeight="1" x14ac:dyDescent="0.2">
      <c r="I438" s="1"/>
    </row>
    <row r="439" spans="9:9" ht="15.75" customHeight="1" x14ac:dyDescent="0.2">
      <c r="I439" s="1"/>
    </row>
    <row r="440" spans="9:9" ht="15.75" customHeight="1" x14ac:dyDescent="0.2">
      <c r="I440" s="1"/>
    </row>
    <row r="441" spans="9:9" ht="15.75" customHeight="1" x14ac:dyDescent="0.2">
      <c r="I441" s="1"/>
    </row>
    <row r="442" spans="9:9" ht="15.75" customHeight="1" x14ac:dyDescent="0.2">
      <c r="I442" s="1"/>
    </row>
    <row r="443" spans="9:9" ht="15.75" customHeight="1" x14ac:dyDescent="0.2">
      <c r="I443" s="1"/>
    </row>
    <row r="444" spans="9:9" ht="15.75" customHeight="1" x14ac:dyDescent="0.2">
      <c r="I444" s="1"/>
    </row>
    <row r="445" spans="9:9" ht="15.75" customHeight="1" x14ac:dyDescent="0.2">
      <c r="I445" s="1"/>
    </row>
    <row r="446" spans="9:9" ht="15.75" customHeight="1" x14ac:dyDescent="0.2">
      <c r="I446" s="1"/>
    </row>
    <row r="447" spans="9:9" ht="15.75" customHeight="1" x14ac:dyDescent="0.2">
      <c r="I447" s="1"/>
    </row>
    <row r="448" spans="9:9" ht="15.75" customHeight="1" x14ac:dyDescent="0.2">
      <c r="I448" s="1"/>
    </row>
    <row r="449" spans="9:9" ht="15.75" customHeight="1" x14ac:dyDescent="0.2">
      <c r="I449" s="1"/>
    </row>
    <row r="450" spans="9:9" ht="15.75" customHeight="1" x14ac:dyDescent="0.2">
      <c r="I450" s="1"/>
    </row>
    <row r="451" spans="9:9" ht="15.75" customHeight="1" x14ac:dyDescent="0.2">
      <c r="I451" s="1"/>
    </row>
    <row r="452" spans="9:9" ht="15.75" customHeight="1" x14ac:dyDescent="0.2">
      <c r="I452" s="1"/>
    </row>
    <row r="453" spans="9:9" ht="15.75" customHeight="1" x14ac:dyDescent="0.2">
      <c r="I453" s="1"/>
    </row>
    <row r="454" spans="9:9" ht="15.75" customHeight="1" x14ac:dyDescent="0.2">
      <c r="I454" s="1"/>
    </row>
    <row r="455" spans="9:9" ht="15.75" customHeight="1" x14ac:dyDescent="0.2">
      <c r="I455" s="1"/>
    </row>
    <row r="456" spans="9:9" ht="15.75" customHeight="1" x14ac:dyDescent="0.2">
      <c r="I456" s="1"/>
    </row>
    <row r="457" spans="9:9" ht="15.75" customHeight="1" x14ac:dyDescent="0.2">
      <c r="I457" s="1"/>
    </row>
    <row r="458" spans="9:9" ht="15.75" customHeight="1" x14ac:dyDescent="0.2">
      <c r="I458" s="1"/>
    </row>
    <row r="459" spans="9:9" ht="15.75" customHeight="1" x14ac:dyDescent="0.2">
      <c r="I459" s="1"/>
    </row>
    <row r="460" spans="9:9" ht="15.75" customHeight="1" x14ac:dyDescent="0.2">
      <c r="I460" s="1"/>
    </row>
    <row r="461" spans="9:9" ht="15.75" customHeight="1" x14ac:dyDescent="0.2">
      <c r="I461" s="1"/>
    </row>
    <row r="462" spans="9:9" ht="15.75" customHeight="1" x14ac:dyDescent="0.2">
      <c r="I462" s="1"/>
    </row>
    <row r="463" spans="9:9" ht="15.75" customHeight="1" x14ac:dyDescent="0.2">
      <c r="I463" s="1"/>
    </row>
    <row r="464" spans="9:9" ht="15.75" customHeight="1" x14ac:dyDescent="0.2">
      <c r="I464" s="1"/>
    </row>
    <row r="465" spans="9:9" ht="15.75" customHeight="1" x14ac:dyDescent="0.2">
      <c r="I465" s="1"/>
    </row>
    <row r="466" spans="9:9" ht="15.75" customHeight="1" x14ac:dyDescent="0.2">
      <c r="I466" s="1"/>
    </row>
    <row r="467" spans="9:9" ht="15.75" customHeight="1" x14ac:dyDescent="0.2">
      <c r="I467" s="1"/>
    </row>
    <row r="468" spans="9:9" ht="15.75" customHeight="1" x14ac:dyDescent="0.2">
      <c r="I468" s="1"/>
    </row>
    <row r="469" spans="9:9" ht="15.75" customHeight="1" x14ac:dyDescent="0.2">
      <c r="I469" s="1"/>
    </row>
    <row r="470" spans="9:9" ht="15.75" customHeight="1" x14ac:dyDescent="0.2">
      <c r="I470" s="1"/>
    </row>
    <row r="471" spans="9:9" ht="15.75" customHeight="1" x14ac:dyDescent="0.2">
      <c r="I471" s="1"/>
    </row>
    <row r="472" spans="9:9" ht="15.75" customHeight="1" x14ac:dyDescent="0.2">
      <c r="I472" s="1"/>
    </row>
    <row r="473" spans="9:9" ht="15.75" customHeight="1" x14ac:dyDescent="0.2">
      <c r="I473" s="1"/>
    </row>
    <row r="474" spans="9:9" ht="15.75" customHeight="1" x14ac:dyDescent="0.2">
      <c r="I474" s="1"/>
    </row>
    <row r="475" spans="9:9" ht="15.75" customHeight="1" x14ac:dyDescent="0.2">
      <c r="I475" s="1"/>
    </row>
    <row r="476" spans="9:9" ht="15.75" customHeight="1" x14ac:dyDescent="0.2">
      <c r="I476" s="1"/>
    </row>
    <row r="477" spans="9:9" ht="15.75" customHeight="1" x14ac:dyDescent="0.2">
      <c r="I477" s="1"/>
    </row>
    <row r="478" spans="9:9" ht="15.75" customHeight="1" x14ac:dyDescent="0.2">
      <c r="I478" s="1"/>
    </row>
    <row r="479" spans="9:9" ht="15.75" customHeight="1" x14ac:dyDescent="0.2">
      <c r="I479" s="1"/>
    </row>
    <row r="480" spans="9:9" ht="15.75" customHeight="1" x14ac:dyDescent="0.2">
      <c r="I480" s="1"/>
    </row>
    <row r="481" spans="9:9" ht="15.75" customHeight="1" x14ac:dyDescent="0.2">
      <c r="I481" s="1"/>
    </row>
    <row r="482" spans="9:9" ht="15.75" customHeight="1" x14ac:dyDescent="0.2">
      <c r="I482" s="1"/>
    </row>
    <row r="483" spans="9:9" ht="15.75" customHeight="1" x14ac:dyDescent="0.2">
      <c r="I483" s="1"/>
    </row>
    <row r="484" spans="9:9" ht="15.75" customHeight="1" x14ac:dyDescent="0.2">
      <c r="I484" s="1"/>
    </row>
    <row r="485" spans="9:9" ht="15.75" customHeight="1" x14ac:dyDescent="0.2">
      <c r="I485" s="1"/>
    </row>
    <row r="486" spans="9:9" ht="15.75" customHeight="1" x14ac:dyDescent="0.2">
      <c r="I486" s="1"/>
    </row>
    <row r="487" spans="9:9" ht="15.75" customHeight="1" x14ac:dyDescent="0.2">
      <c r="I487" s="1"/>
    </row>
    <row r="488" spans="9:9" ht="15.75" customHeight="1" x14ac:dyDescent="0.2">
      <c r="I488" s="1"/>
    </row>
    <row r="489" spans="9:9" ht="15.75" customHeight="1" x14ac:dyDescent="0.2">
      <c r="I489" s="1"/>
    </row>
    <row r="490" spans="9:9" ht="15.75" customHeight="1" x14ac:dyDescent="0.2">
      <c r="I490" s="1"/>
    </row>
    <row r="491" spans="9:9" ht="15.75" customHeight="1" x14ac:dyDescent="0.2">
      <c r="I491" s="1"/>
    </row>
    <row r="492" spans="9:9" ht="15.75" customHeight="1" x14ac:dyDescent="0.2">
      <c r="I492" s="1"/>
    </row>
    <row r="493" spans="9:9" ht="15.75" customHeight="1" x14ac:dyDescent="0.2">
      <c r="I493" s="1"/>
    </row>
    <row r="494" spans="9:9" ht="15.75" customHeight="1" x14ac:dyDescent="0.2">
      <c r="I494" s="1"/>
    </row>
    <row r="495" spans="9:9" ht="15.75" customHeight="1" x14ac:dyDescent="0.2">
      <c r="I495" s="1"/>
    </row>
    <row r="496" spans="9:9" ht="15.75" customHeight="1" x14ac:dyDescent="0.2">
      <c r="I496" s="1"/>
    </row>
    <row r="497" spans="9:9" ht="15.75" customHeight="1" x14ac:dyDescent="0.2">
      <c r="I497" s="1"/>
    </row>
    <row r="498" spans="9:9" ht="15.75" customHeight="1" x14ac:dyDescent="0.2">
      <c r="I498" s="1"/>
    </row>
    <row r="499" spans="9:9" ht="15.75" customHeight="1" x14ac:dyDescent="0.2">
      <c r="I499" s="1"/>
    </row>
    <row r="500" spans="9:9" ht="15.75" customHeight="1" x14ac:dyDescent="0.2">
      <c r="I500" s="1"/>
    </row>
    <row r="501" spans="9:9" ht="15.75" customHeight="1" x14ac:dyDescent="0.2">
      <c r="I501" s="1"/>
    </row>
    <row r="502" spans="9:9" ht="15.75" customHeight="1" x14ac:dyDescent="0.2">
      <c r="I502" s="1"/>
    </row>
    <row r="503" spans="9:9" ht="15.75" customHeight="1" x14ac:dyDescent="0.2">
      <c r="I503" s="1"/>
    </row>
    <row r="504" spans="9:9" ht="15.75" customHeight="1" x14ac:dyDescent="0.2">
      <c r="I504" s="1"/>
    </row>
    <row r="505" spans="9:9" ht="15.75" customHeight="1" x14ac:dyDescent="0.2">
      <c r="I505" s="1"/>
    </row>
    <row r="506" spans="9:9" ht="15.75" customHeight="1" x14ac:dyDescent="0.2">
      <c r="I506" s="1"/>
    </row>
    <row r="507" spans="9:9" ht="15.75" customHeight="1" x14ac:dyDescent="0.2">
      <c r="I507" s="1"/>
    </row>
    <row r="508" spans="9:9" ht="15.75" customHeight="1" x14ac:dyDescent="0.2">
      <c r="I508" s="1"/>
    </row>
    <row r="509" spans="9:9" ht="15.75" customHeight="1" x14ac:dyDescent="0.2">
      <c r="I509" s="1"/>
    </row>
    <row r="510" spans="9:9" ht="15.75" customHeight="1" x14ac:dyDescent="0.2">
      <c r="I510" s="1"/>
    </row>
    <row r="511" spans="9:9" ht="15.75" customHeight="1" x14ac:dyDescent="0.2">
      <c r="I511" s="1"/>
    </row>
    <row r="512" spans="9:9" ht="15.75" customHeight="1" x14ac:dyDescent="0.2">
      <c r="I512" s="1"/>
    </row>
    <row r="513" spans="9:9" ht="15.75" customHeight="1" x14ac:dyDescent="0.2">
      <c r="I513" s="1"/>
    </row>
    <row r="514" spans="9:9" ht="15.75" customHeight="1" x14ac:dyDescent="0.2">
      <c r="I514" s="1"/>
    </row>
    <row r="515" spans="9:9" ht="15.75" customHeight="1" x14ac:dyDescent="0.2">
      <c r="I515" s="1"/>
    </row>
    <row r="516" spans="9:9" ht="15.75" customHeight="1" x14ac:dyDescent="0.2">
      <c r="I516" s="1"/>
    </row>
    <row r="517" spans="9:9" ht="15.75" customHeight="1" x14ac:dyDescent="0.2">
      <c r="I517" s="1"/>
    </row>
    <row r="518" spans="9:9" ht="15.75" customHeight="1" x14ac:dyDescent="0.2">
      <c r="I518" s="1"/>
    </row>
    <row r="519" spans="9:9" ht="15.75" customHeight="1" x14ac:dyDescent="0.2">
      <c r="I519" s="1"/>
    </row>
    <row r="520" spans="9:9" ht="15.75" customHeight="1" x14ac:dyDescent="0.2">
      <c r="I520" s="1"/>
    </row>
    <row r="521" spans="9:9" ht="15.75" customHeight="1" x14ac:dyDescent="0.2">
      <c r="I521" s="1"/>
    </row>
    <row r="522" spans="9:9" ht="15.75" customHeight="1" x14ac:dyDescent="0.2">
      <c r="I522" s="1"/>
    </row>
    <row r="523" spans="9:9" ht="15.75" customHeight="1" x14ac:dyDescent="0.2">
      <c r="I523" s="1"/>
    </row>
    <row r="524" spans="9:9" ht="15.75" customHeight="1" x14ac:dyDescent="0.2">
      <c r="I524" s="1"/>
    </row>
    <row r="525" spans="9:9" ht="15.75" customHeight="1" x14ac:dyDescent="0.2">
      <c r="I525" s="1"/>
    </row>
    <row r="526" spans="9:9" ht="15.75" customHeight="1" x14ac:dyDescent="0.2">
      <c r="I526" s="1"/>
    </row>
    <row r="527" spans="9:9" ht="15.75" customHeight="1" x14ac:dyDescent="0.2">
      <c r="I527" s="1"/>
    </row>
    <row r="528" spans="9:9" ht="15.75" customHeight="1" x14ac:dyDescent="0.2">
      <c r="I528" s="1"/>
    </row>
    <row r="529" spans="9:9" ht="15.75" customHeight="1" x14ac:dyDescent="0.2">
      <c r="I529" s="1"/>
    </row>
    <row r="530" spans="9:9" ht="15.75" customHeight="1" x14ac:dyDescent="0.2">
      <c r="I530" s="1"/>
    </row>
    <row r="531" spans="9:9" ht="15.75" customHeight="1" x14ac:dyDescent="0.2">
      <c r="I531" s="1"/>
    </row>
    <row r="532" spans="9:9" ht="15.75" customHeight="1" x14ac:dyDescent="0.2">
      <c r="I532" s="1"/>
    </row>
    <row r="533" spans="9:9" ht="15.75" customHeight="1" x14ac:dyDescent="0.2">
      <c r="I533" s="1"/>
    </row>
    <row r="534" spans="9:9" ht="15.75" customHeight="1" x14ac:dyDescent="0.2">
      <c r="I534" s="1"/>
    </row>
    <row r="535" spans="9:9" ht="15.75" customHeight="1" x14ac:dyDescent="0.2">
      <c r="I535" s="1"/>
    </row>
    <row r="536" spans="9:9" ht="15.75" customHeight="1" x14ac:dyDescent="0.2">
      <c r="I536" s="1"/>
    </row>
    <row r="537" spans="9:9" ht="15.75" customHeight="1" x14ac:dyDescent="0.2">
      <c r="I537" s="1"/>
    </row>
    <row r="538" spans="9:9" ht="15.75" customHeight="1" x14ac:dyDescent="0.2">
      <c r="I538" s="1"/>
    </row>
    <row r="539" spans="9:9" ht="15.75" customHeight="1" x14ac:dyDescent="0.2">
      <c r="I539" s="1"/>
    </row>
    <row r="540" spans="9:9" ht="15.75" customHeight="1" x14ac:dyDescent="0.2">
      <c r="I540" s="1"/>
    </row>
    <row r="541" spans="9:9" ht="15.75" customHeight="1" x14ac:dyDescent="0.2">
      <c r="I541" s="1"/>
    </row>
    <row r="542" spans="9:9" ht="15.75" customHeight="1" x14ac:dyDescent="0.2">
      <c r="I542" s="1"/>
    </row>
    <row r="543" spans="9:9" ht="15.75" customHeight="1" x14ac:dyDescent="0.2">
      <c r="I543" s="1"/>
    </row>
    <row r="544" spans="9:9" ht="15.75" customHeight="1" x14ac:dyDescent="0.2">
      <c r="I544" s="1"/>
    </row>
    <row r="545" spans="9:9" ht="15.75" customHeight="1" x14ac:dyDescent="0.2">
      <c r="I545" s="1"/>
    </row>
    <row r="546" spans="9:9" ht="15.75" customHeight="1" x14ac:dyDescent="0.2">
      <c r="I546" s="1"/>
    </row>
    <row r="547" spans="9:9" ht="15.75" customHeight="1" x14ac:dyDescent="0.2">
      <c r="I547" s="1"/>
    </row>
    <row r="548" spans="9:9" ht="15.75" customHeight="1" x14ac:dyDescent="0.2">
      <c r="I548" s="1"/>
    </row>
    <row r="549" spans="9:9" ht="15.75" customHeight="1" x14ac:dyDescent="0.2">
      <c r="I549" s="1"/>
    </row>
    <row r="550" spans="9:9" ht="15.75" customHeight="1" x14ac:dyDescent="0.2">
      <c r="I550" s="1"/>
    </row>
    <row r="551" spans="9:9" ht="15.75" customHeight="1" x14ac:dyDescent="0.2">
      <c r="I551" s="1"/>
    </row>
    <row r="552" spans="9:9" ht="15.75" customHeight="1" x14ac:dyDescent="0.2">
      <c r="I552" s="1"/>
    </row>
    <row r="553" spans="9:9" ht="15.75" customHeight="1" x14ac:dyDescent="0.2">
      <c r="I553" s="1"/>
    </row>
    <row r="554" spans="9:9" ht="15.75" customHeight="1" x14ac:dyDescent="0.2">
      <c r="I554" s="1"/>
    </row>
    <row r="555" spans="9:9" ht="15.75" customHeight="1" x14ac:dyDescent="0.2">
      <c r="I555" s="1"/>
    </row>
    <row r="556" spans="9:9" ht="15.75" customHeight="1" x14ac:dyDescent="0.2">
      <c r="I556" s="1"/>
    </row>
    <row r="557" spans="9:9" ht="15.75" customHeight="1" x14ac:dyDescent="0.2">
      <c r="I557" s="1"/>
    </row>
    <row r="558" spans="9:9" ht="15.75" customHeight="1" x14ac:dyDescent="0.2">
      <c r="I558" s="1"/>
    </row>
    <row r="559" spans="9:9" ht="15.75" customHeight="1" x14ac:dyDescent="0.2">
      <c r="I559" s="1"/>
    </row>
    <row r="560" spans="9:9" ht="15.75" customHeight="1" x14ac:dyDescent="0.2">
      <c r="I560" s="1"/>
    </row>
    <row r="561" spans="9:9" ht="15.75" customHeight="1" x14ac:dyDescent="0.2">
      <c r="I561" s="1"/>
    </row>
    <row r="562" spans="9:9" ht="15.75" customHeight="1" x14ac:dyDescent="0.2">
      <c r="I562" s="1"/>
    </row>
    <row r="563" spans="9:9" ht="15.75" customHeight="1" x14ac:dyDescent="0.2">
      <c r="I563" s="1"/>
    </row>
    <row r="564" spans="9:9" ht="15.75" customHeight="1" x14ac:dyDescent="0.2">
      <c r="I564" s="1"/>
    </row>
    <row r="565" spans="9:9" ht="15.75" customHeight="1" x14ac:dyDescent="0.2">
      <c r="I565" s="1"/>
    </row>
    <row r="566" spans="9:9" ht="15.75" customHeight="1" x14ac:dyDescent="0.2">
      <c r="I566" s="1"/>
    </row>
    <row r="567" spans="9:9" ht="15.75" customHeight="1" x14ac:dyDescent="0.2">
      <c r="I567" s="1"/>
    </row>
    <row r="568" spans="9:9" ht="15.75" customHeight="1" x14ac:dyDescent="0.2">
      <c r="I568" s="1"/>
    </row>
    <row r="569" spans="9:9" ht="15.75" customHeight="1" x14ac:dyDescent="0.2">
      <c r="I569" s="1"/>
    </row>
    <row r="570" spans="9:9" ht="15.75" customHeight="1" x14ac:dyDescent="0.2">
      <c r="I570" s="1"/>
    </row>
    <row r="571" spans="9:9" ht="15.75" customHeight="1" x14ac:dyDescent="0.2">
      <c r="I571" s="1"/>
    </row>
    <row r="572" spans="9:9" ht="15.75" customHeight="1" x14ac:dyDescent="0.2">
      <c r="I572" s="1"/>
    </row>
    <row r="573" spans="9:9" ht="15.75" customHeight="1" x14ac:dyDescent="0.2">
      <c r="I573" s="1"/>
    </row>
    <row r="574" spans="9:9" ht="15.75" customHeight="1" x14ac:dyDescent="0.2">
      <c r="I574" s="1"/>
    </row>
    <row r="575" spans="9:9" ht="15.75" customHeight="1" x14ac:dyDescent="0.2">
      <c r="I575" s="1"/>
    </row>
    <row r="576" spans="9:9" ht="15.75" customHeight="1" x14ac:dyDescent="0.2">
      <c r="I576" s="1"/>
    </row>
    <row r="577" spans="9:9" ht="15.75" customHeight="1" x14ac:dyDescent="0.2">
      <c r="I577" s="1"/>
    </row>
    <row r="578" spans="9:9" ht="15.75" customHeight="1" x14ac:dyDescent="0.2">
      <c r="I578" s="1"/>
    </row>
    <row r="579" spans="9:9" ht="15.75" customHeight="1" x14ac:dyDescent="0.2">
      <c r="I579" s="1"/>
    </row>
    <row r="580" spans="9:9" ht="15.75" customHeight="1" x14ac:dyDescent="0.2">
      <c r="I580" s="1"/>
    </row>
    <row r="581" spans="9:9" ht="15.75" customHeight="1" x14ac:dyDescent="0.2">
      <c r="I581" s="1"/>
    </row>
    <row r="582" spans="9:9" ht="15.75" customHeight="1" x14ac:dyDescent="0.2">
      <c r="I582" s="1"/>
    </row>
    <row r="583" spans="9:9" ht="15.75" customHeight="1" x14ac:dyDescent="0.2">
      <c r="I583" s="1"/>
    </row>
    <row r="584" spans="9:9" ht="15.75" customHeight="1" x14ac:dyDescent="0.2">
      <c r="I584" s="1"/>
    </row>
    <row r="585" spans="9:9" ht="15.75" customHeight="1" x14ac:dyDescent="0.2">
      <c r="I585" s="1"/>
    </row>
    <row r="586" spans="9:9" ht="15.75" customHeight="1" x14ac:dyDescent="0.2">
      <c r="I586" s="1"/>
    </row>
    <row r="587" spans="9:9" ht="15.75" customHeight="1" x14ac:dyDescent="0.2">
      <c r="I587" s="1"/>
    </row>
    <row r="588" spans="9:9" ht="15.75" customHeight="1" x14ac:dyDescent="0.2">
      <c r="I588" s="1"/>
    </row>
    <row r="589" spans="9:9" ht="15.75" customHeight="1" x14ac:dyDescent="0.2">
      <c r="I589" s="1"/>
    </row>
    <row r="590" spans="9:9" ht="15.75" customHeight="1" x14ac:dyDescent="0.2">
      <c r="I590" s="1"/>
    </row>
    <row r="591" spans="9:9" ht="15.75" customHeight="1" x14ac:dyDescent="0.2">
      <c r="I591" s="1"/>
    </row>
    <row r="592" spans="9:9" ht="15.75" customHeight="1" x14ac:dyDescent="0.2">
      <c r="I592" s="1"/>
    </row>
    <row r="593" spans="9:9" ht="15.75" customHeight="1" x14ac:dyDescent="0.2">
      <c r="I593" s="1"/>
    </row>
    <row r="594" spans="9:9" ht="15.75" customHeight="1" x14ac:dyDescent="0.2">
      <c r="I594" s="1"/>
    </row>
    <row r="595" spans="9:9" ht="15.75" customHeight="1" x14ac:dyDescent="0.2">
      <c r="I595" s="1"/>
    </row>
    <row r="596" spans="9:9" ht="15.75" customHeight="1" x14ac:dyDescent="0.2">
      <c r="I596" s="1"/>
    </row>
    <row r="597" spans="9:9" ht="15.75" customHeight="1" x14ac:dyDescent="0.2">
      <c r="I597" s="1"/>
    </row>
    <row r="598" spans="9:9" ht="15.75" customHeight="1" x14ac:dyDescent="0.2">
      <c r="I598" s="1"/>
    </row>
    <row r="599" spans="9:9" ht="15.75" customHeight="1" x14ac:dyDescent="0.2">
      <c r="I599" s="1"/>
    </row>
    <row r="600" spans="9:9" ht="15.75" customHeight="1" x14ac:dyDescent="0.2">
      <c r="I600" s="1"/>
    </row>
    <row r="601" spans="9:9" ht="15.75" customHeight="1" x14ac:dyDescent="0.2">
      <c r="I601" s="1"/>
    </row>
    <row r="602" spans="9:9" ht="15.75" customHeight="1" x14ac:dyDescent="0.2">
      <c r="I602" s="1"/>
    </row>
    <row r="603" spans="9:9" ht="15.75" customHeight="1" x14ac:dyDescent="0.2">
      <c r="I603" s="1"/>
    </row>
    <row r="604" spans="9:9" ht="15.75" customHeight="1" x14ac:dyDescent="0.2">
      <c r="I604" s="1"/>
    </row>
    <row r="605" spans="9:9" ht="15.75" customHeight="1" x14ac:dyDescent="0.2">
      <c r="I605" s="1"/>
    </row>
    <row r="606" spans="9:9" ht="15.75" customHeight="1" x14ac:dyDescent="0.2">
      <c r="I606" s="1"/>
    </row>
    <row r="607" spans="9:9" ht="15.75" customHeight="1" x14ac:dyDescent="0.2">
      <c r="I607" s="1"/>
    </row>
    <row r="608" spans="9:9" ht="15.75" customHeight="1" x14ac:dyDescent="0.2">
      <c r="I608" s="1"/>
    </row>
    <row r="609" spans="9:9" ht="15.75" customHeight="1" x14ac:dyDescent="0.2">
      <c r="I609" s="1"/>
    </row>
    <row r="610" spans="9:9" ht="15.75" customHeight="1" x14ac:dyDescent="0.2">
      <c r="I610" s="1"/>
    </row>
    <row r="611" spans="9:9" ht="15.75" customHeight="1" x14ac:dyDescent="0.2">
      <c r="I611" s="1"/>
    </row>
    <row r="612" spans="9:9" ht="15.75" customHeight="1" x14ac:dyDescent="0.2">
      <c r="I612" s="1"/>
    </row>
    <row r="613" spans="9:9" ht="15.75" customHeight="1" x14ac:dyDescent="0.2">
      <c r="I613" s="1"/>
    </row>
    <row r="614" spans="9:9" ht="15.75" customHeight="1" x14ac:dyDescent="0.2">
      <c r="I614" s="1"/>
    </row>
    <row r="615" spans="9:9" ht="15.75" customHeight="1" x14ac:dyDescent="0.2">
      <c r="I615" s="1"/>
    </row>
    <row r="616" spans="9:9" ht="15.75" customHeight="1" x14ac:dyDescent="0.2">
      <c r="I616" s="1"/>
    </row>
    <row r="617" spans="9:9" ht="15.75" customHeight="1" x14ac:dyDescent="0.2">
      <c r="I617" s="1"/>
    </row>
    <row r="618" spans="9:9" ht="15.75" customHeight="1" x14ac:dyDescent="0.2">
      <c r="I618" s="1"/>
    </row>
    <row r="619" spans="9:9" ht="15.75" customHeight="1" x14ac:dyDescent="0.2">
      <c r="I619" s="1"/>
    </row>
    <row r="620" spans="9:9" ht="15.75" customHeight="1" x14ac:dyDescent="0.2">
      <c r="I620" s="1"/>
    </row>
    <row r="621" spans="9:9" ht="15.75" customHeight="1" x14ac:dyDescent="0.2">
      <c r="I621" s="1"/>
    </row>
    <row r="622" spans="9:9" ht="15.75" customHeight="1" x14ac:dyDescent="0.2">
      <c r="I622" s="1"/>
    </row>
    <row r="623" spans="9:9" ht="15.75" customHeight="1" x14ac:dyDescent="0.2">
      <c r="I623" s="1"/>
    </row>
    <row r="624" spans="9:9" ht="15.75" customHeight="1" x14ac:dyDescent="0.2">
      <c r="I624" s="1"/>
    </row>
    <row r="625" spans="9:9" ht="15.75" customHeight="1" x14ac:dyDescent="0.2">
      <c r="I625" s="1"/>
    </row>
    <row r="626" spans="9:9" ht="15.75" customHeight="1" x14ac:dyDescent="0.2">
      <c r="I626" s="1"/>
    </row>
    <row r="627" spans="9:9" ht="15.75" customHeight="1" x14ac:dyDescent="0.2">
      <c r="I627" s="1"/>
    </row>
    <row r="628" spans="9:9" ht="15.75" customHeight="1" x14ac:dyDescent="0.2">
      <c r="I628" s="1"/>
    </row>
    <row r="629" spans="9:9" ht="15.75" customHeight="1" x14ac:dyDescent="0.2">
      <c r="I629" s="1"/>
    </row>
    <row r="630" spans="9:9" ht="15.75" customHeight="1" x14ac:dyDescent="0.2">
      <c r="I630" s="1"/>
    </row>
    <row r="631" spans="9:9" ht="15.75" customHeight="1" x14ac:dyDescent="0.2">
      <c r="I631" s="1"/>
    </row>
    <row r="632" spans="9:9" ht="15.75" customHeight="1" x14ac:dyDescent="0.2">
      <c r="I632" s="1"/>
    </row>
    <row r="633" spans="9:9" ht="15.75" customHeight="1" x14ac:dyDescent="0.2">
      <c r="I633" s="1"/>
    </row>
    <row r="634" spans="9:9" ht="15.75" customHeight="1" x14ac:dyDescent="0.2">
      <c r="I634" s="1"/>
    </row>
    <row r="635" spans="9:9" ht="15.75" customHeight="1" x14ac:dyDescent="0.2">
      <c r="I635" s="1"/>
    </row>
    <row r="636" spans="9:9" ht="15.75" customHeight="1" x14ac:dyDescent="0.2">
      <c r="I636" s="1"/>
    </row>
    <row r="637" spans="9:9" ht="15.75" customHeight="1" x14ac:dyDescent="0.2">
      <c r="I637" s="1"/>
    </row>
    <row r="638" spans="9:9" ht="15.75" customHeight="1" x14ac:dyDescent="0.2">
      <c r="I638" s="1"/>
    </row>
    <row r="639" spans="9:9" ht="15.75" customHeight="1" x14ac:dyDescent="0.2">
      <c r="I639" s="1"/>
    </row>
    <row r="640" spans="9:9" ht="15.75" customHeight="1" x14ac:dyDescent="0.2">
      <c r="I640" s="1"/>
    </row>
    <row r="641" spans="9:9" ht="15.75" customHeight="1" x14ac:dyDescent="0.2">
      <c r="I641" s="1"/>
    </row>
    <row r="642" spans="9:9" ht="15.75" customHeight="1" x14ac:dyDescent="0.2">
      <c r="I642" s="1"/>
    </row>
    <row r="643" spans="9:9" ht="15.75" customHeight="1" x14ac:dyDescent="0.2">
      <c r="I643" s="1"/>
    </row>
    <row r="644" spans="9:9" ht="15.75" customHeight="1" x14ac:dyDescent="0.2">
      <c r="I644" s="1"/>
    </row>
    <row r="645" spans="9:9" ht="15.75" customHeight="1" x14ac:dyDescent="0.2">
      <c r="I645" s="1"/>
    </row>
    <row r="646" spans="9:9" ht="15.75" customHeight="1" x14ac:dyDescent="0.2">
      <c r="I646" s="1"/>
    </row>
    <row r="647" spans="9:9" ht="15.75" customHeight="1" x14ac:dyDescent="0.2">
      <c r="I647" s="1"/>
    </row>
    <row r="648" spans="9:9" ht="15.75" customHeight="1" x14ac:dyDescent="0.2">
      <c r="I648" s="1"/>
    </row>
    <row r="649" spans="9:9" ht="15.75" customHeight="1" x14ac:dyDescent="0.2">
      <c r="I649" s="1"/>
    </row>
    <row r="650" spans="9:9" ht="15.75" customHeight="1" x14ac:dyDescent="0.2">
      <c r="I650" s="1"/>
    </row>
    <row r="651" spans="9:9" ht="15.75" customHeight="1" x14ac:dyDescent="0.2">
      <c r="I651" s="1"/>
    </row>
    <row r="652" spans="9:9" ht="15.75" customHeight="1" x14ac:dyDescent="0.2">
      <c r="I652" s="1"/>
    </row>
    <row r="653" spans="9:9" ht="15.75" customHeight="1" x14ac:dyDescent="0.2">
      <c r="I653" s="1"/>
    </row>
    <row r="654" spans="9:9" ht="15.75" customHeight="1" x14ac:dyDescent="0.2">
      <c r="I654" s="1"/>
    </row>
    <row r="655" spans="9:9" ht="15.75" customHeight="1" x14ac:dyDescent="0.2">
      <c r="I655" s="1"/>
    </row>
    <row r="656" spans="9:9" ht="15.75" customHeight="1" x14ac:dyDescent="0.2">
      <c r="I656" s="1"/>
    </row>
    <row r="657" spans="9:9" ht="15.75" customHeight="1" x14ac:dyDescent="0.2">
      <c r="I657" s="1"/>
    </row>
    <row r="658" spans="9:9" ht="15.75" customHeight="1" x14ac:dyDescent="0.2">
      <c r="I658" s="1"/>
    </row>
    <row r="659" spans="9:9" ht="15.75" customHeight="1" x14ac:dyDescent="0.2">
      <c r="I659" s="1"/>
    </row>
    <row r="660" spans="9:9" ht="15.75" customHeight="1" x14ac:dyDescent="0.2">
      <c r="I660" s="1"/>
    </row>
    <row r="661" spans="9:9" ht="15.75" customHeight="1" x14ac:dyDescent="0.2">
      <c r="I661" s="1"/>
    </row>
    <row r="662" spans="9:9" ht="15.75" customHeight="1" x14ac:dyDescent="0.2">
      <c r="I662" s="1"/>
    </row>
    <row r="663" spans="9:9" ht="15.75" customHeight="1" x14ac:dyDescent="0.2">
      <c r="I663" s="1"/>
    </row>
    <row r="664" spans="9:9" ht="15.75" customHeight="1" x14ac:dyDescent="0.2">
      <c r="I664" s="1"/>
    </row>
    <row r="665" spans="9:9" ht="15.75" customHeight="1" x14ac:dyDescent="0.2">
      <c r="I665" s="1"/>
    </row>
    <row r="666" spans="9:9" ht="15.75" customHeight="1" x14ac:dyDescent="0.2">
      <c r="I666" s="1"/>
    </row>
    <row r="667" spans="9:9" ht="15.75" customHeight="1" x14ac:dyDescent="0.2">
      <c r="I667" s="1"/>
    </row>
    <row r="668" spans="9:9" ht="15.75" customHeight="1" x14ac:dyDescent="0.2">
      <c r="I668" s="1"/>
    </row>
    <row r="669" spans="9:9" ht="15.75" customHeight="1" x14ac:dyDescent="0.2">
      <c r="I669" s="1"/>
    </row>
    <row r="670" spans="9:9" ht="15.75" customHeight="1" x14ac:dyDescent="0.2">
      <c r="I670" s="1"/>
    </row>
    <row r="671" spans="9:9" ht="15.75" customHeight="1" x14ac:dyDescent="0.2">
      <c r="I671" s="1"/>
    </row>
    <row r="672" spans="9:9" ht="15.75" customHeight="1" x14ac:dyDescent="0.2">
      <c r="I672" s="1"/>
    </row>
    <row r="673" spans="9:9" ht="15.75" customHeight="1" x14ac:dyDescent="0.2">
      <c r="I673" s="1"/>
    </row>
    <row r="674" spans="9:9" ht="15.75" customHeight="1" x14ac:dyDescent="0.2">
      <c r="I674" s="1"/>
    </row>
    <row r="675" spans="9:9" ht="15.75" customHeight="1" x14ac:dyDescent="0.2">
      <c r="I675" s="1"/>
    </row>
    <row r="676" spans="9:9" ht="15.75" customHeight="1" x14ac:dyDescent="0.2">
      <c r="I676" s="1"/>
    </row>
    <row r="677" spans="9:9" ht="15.75" customHeight="1" x14ac:dyDescent="0.2">
      <c r="I677" s="1"/>
    </row>
    <row r="678" spans="9:9" ht="15.75" customHeight="1" x14ac:dyDescent="0.2">
      <c r="I678" s="1"/>
    </row>
    <row r="679" spans="9:9" ht="15.75" customHeight="1" x14ac:dyDescent="0.2">
      <c r="I679" s="1"/>
    </row>
    <row r="680" spans="9:9" ht="15.75" customHeight="1" x14ac:dyDescent="0.2">
      <c r="I680" s="1"/>
    </row>
    <row r="681" spans="9:9" ht="15.75" customHeight="1" x14ac:dyDescent="0.2">
      <c r="I681" s="1"/>
    </row>
    <row r="682" spans="9:9" ht="15.75" customHeight="1" x14ac:dyDescent="0.2">
      <c r="I682" s="1"/>
    </row>
    <row r="683" spans="9:9" ht="15.75" customHeight="1" x14ac:dyDescent="0.2">
      <c r="I683" s="1"/>
    </row>
    <row r="684" spans="9:9" ht="15.75" customHeight="1" x14ac:dyDescent="0.2">
      <c r="I684" s="1"/>
    </row>
    <row r="685" spans="9:9" ht="15.75" customHeight="1" x14ac:dyDescent="0.2">
      <c r="I685" s="1"/>
    </row>
    <row r="686" spans="9:9" ht="15.75" customHeight="1" x14ac:dyDescent="0.2">
      <c r="I686" s="1"/>
    </row>
    <row r="687" spans="9:9" ht="15.75" customHeight="1" x14ac:dyDescent="0.2">
      <c r="I687" s="1"/>
    </row>
    <row r="688" spans="9:9" ht="15.75" customHeight="1" x14ac:dyDescent="0.2">
      <c r="I688" s="1"/>
    </row>
    <row r="689" spans="9:9" ht="15.75" customHeight="1" x14ac:dyDescent="0.2">
      <c r="I689" s="1"/>
    </row>
    <row r="690" spans="9:9" ht="15.75" customHeight="1" x14ac:dyDescent="0.2">
      <c r="I690" s="1"/>
    </row>
    <row r="691" spans="9:9" ht="15.75" customHeight="1" x14ac:dyDescent="0.2">
      <c r="I691" s="1"/>
    </row>
    <row r="692" spans="9:9" ht="15.75" customHeight="1" x14ac:dyDescent="0.2">
      <c r="I692" s="1"/>
    </row>
    <row r="693" spans="9:9" ht="15.75" customHeight="1" x14ac:dyDescent="0.2">
      <c r="I693" s="1"/>
    </row>
    <row r="694" spans="9:9" ht="15.75" customHeight="1" x14ac:dyDescent="0.2">
      <c r="I694" s="1"/>
    </row>
    <row r="695" spans="9:9" ht="15.75" customHeight="1" x14ac:dyDescent="0.2">
      <c r="I695" s="1"/>
    </row>
    <row r="696" spans="9:9" ht="15.75" customHeight="1" x14ac:dyDescent="0.2">
      <c r="I696" s="1"/>
    </row>
    <row r="697" spans="9:9" ht="15.75" customHeight="1" x14ac:dyDescent="0.2">
      <c r="I697" s="1"/>
    </row>
    <row r="698" spans="9:9" ht="15.75" customHeight="1" x14ac:dyDescent="0.2">
      <c r="I698" s="1"/>
    </row>
    <row r="699" spans="9:9" ht="15.75" customHeight="1" x14ac:dyDescent="0.2">
      <c r="I699" s="1"/>
    </row>
    <row r="700" spans="9:9" ht="15.75" customHeight="1" x14ac:dyDescent="0.2">
      <c r="I700" s="1"/>
    </row>
    <row r="701" spans="9:9" ht="15.75" customHeight="1" x14ac:dyDescent="0.2">
      <c r="I701" s="1"/>
    </row>
    <row r="702" spans="9:9" ht="15.75" customHeight="1" x14ac:dyDescent="0.2">
      <c r="I702" s="1"/>
    </row>
    <row r="703" spans="9:9" ht="15.75" customHeight="1" x14ac:dyDescent="0.2">
      <c r="I703" s="1"/>
    </row>
    <row r="704" spans="9:9" ht="15.75" customHeight="1" x14ac:dyDescent="0.2">
      <c r="I704" s="1"/>
    </row>
    <row r="705" spans="9:9" ht="15.75" customHeight="1" x14ac:dyDescent="0.2">
      <c r="I705" s="1"/>
    </row>
    <row r="706" spans="9:9" ht="15.75" customHeight="1" x14ac:dyDescent="0.2">
      <c r="I706" s="1"/>
    </row>
    <row r="707" spans="9:9" ht="15.75" customHeight="1" x14ac:dyDescent="0.2">
      <c r="I707" s="1"/>
    </row>
    <row r="708" spans="9:9" ht="15.75" customHeight="1" x14ac:dyDescent="0.2">
      <c r="I708" s="1"/>
    </row>
    <row r="709" spans="9:9" ht="15.75" customHeight="1" x14ac:dyDescent="0.2">
      <c r="I709" s="1"/>
    </row>
    <row r="710" spans="9:9" ht="15.75" customHeight="1" x14ac:dyDescent="0.2">
      <c r="I710" s="1"/>
    </row>
    <row r="711" spans="9:9" ht="15.75" customHeight="1" x14ac:dyDescent="0.2">
      <c r="I711" s="1"/>
    </row>
    <row r="712" spans="9:9" ht="15.75" customHeight="1" x14ac:dyDescent="0.2">
      <c r="I712" s="1"/>
    </row>
    <row r="713" spans="9:9" ht="15.75" customHeight="1" x14ac:dyDescent="0.2">
      <c r="I713" s="1"/>
    </row>
    <row r="714" spans="9:9" ht="15.75" customHeight="1" x14ac:dyDescent="0.2">
      <c r="I714" s="1"/>
    </row>
    <row r="715" spans="9:9" ht="15.75" customHeight="1" x14ac:dyDescent="0.2">
      <c r="I715" s="1"/>
    </row>
    <row r="716" spans="9:9" ht="15.75" customHeight="1" x14ac:dyDescent="0.2">
      <c r="I716" s="1"/>
    </row>
    <row r="717" spans="9:9" ht="15.75" customHeight="1" x14ac:dyDescent="0.2">
      <c r="I717" s="1"/>
    </row>
    <row r="718" spans="9:9" ht="15.75" customHeight="1" x14ac:dyDescent="0.2">
      <c r="I718" s="1"/>
    </row>
    <row r="719" spans="9:9" ht="15.75" customHeight="1" x14ac:dyDescent="0.2">
      <c r="I719" s="1"/>
    </row>
    <row r="720" spans="9:9" ht="15.75" customHeight="1" x14ac:dyDescent="0.2">
      <c r="I720" s="1"/>
    </row>
    <row r="721" spans="9:9" ht="15.75" customHeight="1" x14ac:dyDescent="0.2">
      <c r="I721" s="1"/>
    </row>
    <row r="722" spans="9:9" ht="15.75" customHeight="1" x14ac:dyDescent="0.2">
      <c r="I722" s="1"/>
    </row>
    <row r="723" spans="9:9" ht="15.75" customHeight="1" x14ac:dyDescent="0.2">
      <c r="I723" s="1"/>
    </row>
    <row r="724" spans="9:9" ht="15.75" customHeight="1" x14ac:dyDescent="0.2">
      <c r="I724" s="1"/>
    </row>
    <row r="725" spans="9:9" ht="15.75" customHeight="1" x14ac:dyDescent="0.2">
      <c r="I725" s="1"/>
    </row>
    <row r="726" spans="9:9" ht="15.75" customHeight="1" x14ac:dyDescent="0.2">
      <c r="I726" s="1"/>
    </row>
    <row r="727" spans="9:9" ht="15.75" customHeight="1" x14ac:dyDescent="0.2">
      <c r="I727" s="1"/>
    </row>
    <row r="728" spans="9:9" ht="15.75" customHeight="1" x14ac:dyDescent="0.2">
      <c r="I728" s="1"/>
    </row>
    <row r="729" spans="9:9" ht="15.75" customHeight="1" x14ac:dyDescent="0.2">
      <c r="I729" s="1"/>
    </row>
    <row r="730" spans="9:9" ht="15.75" customHeight="1" x14ac:dyDescent="0.2">
      <c r="I730" s="1"/>
    </row>
    <row r="731" spans="9:9" ht="15.75" customHeight="1" x14ac:dyDescent="0.2">
      <c r="I731" s="1"/>
    </row>
    <row r="732" spans="9:9" ht="15.75" customHeight="1" x14ac:dyDescent="0.2">
      <c r="I732" s="1"/>
    </row>
    <row r="733" spans="9:9" ht="15.75" customHeight="1" x14ac:dyDescent="0.2">
      <c r="I733" s="1"/>
    </row>
    <row r="734" spans="9:9" ht="15.75" customHeight="1" x14ac:dyDescent="0.2">
      <c r="I734" s="1"/>
    </row>
    <row r="735" spans="9:9" ht="15.75" customHeight="1" x14ac:dyDescent="0.2">
      <c r="I735" s="1"/>
    </row>
    <row r="736" spans="9:9" ht="15.75" customHeight="1" x14ac:dyDescent="0.2">
      <c r="I736" s="1"/>
    </row>
    <row r="737" spans="9:9" ht="15.75" customHeight="1" x14ac:dyDescent="0.2">
      <c r="I737" s="1"/>
    </row>
    <row r="738" spans="9:9" ht="15.75" customHeight="1" x14ac:dyDescent="0.2">
      <c r="I738" s="1"/>
    </row>
    <row r="739" spans="9:9" ht="15.75" customHeight="1" x14ac:dyDescent="0.2">
      <c r="I739" s="1"/>
    </row>
    <row r="740" spans="9:9" ht="15.75" customHeight="1" x14ac:dyDescent="0.2">
      <c r="I740" s="1"/>
    </row>
    <row r="741" spans="9:9" ht="15.75" customHeight="1" x14ac:dyDescent="0.2">
      <c r="I741" s="1"/>
    </row>
    <row r="742" spans="9:9" ht="15.75" customHeight="1" x14ac:dyDescent="0.2">
      <c r="I742" s="1"/>
    </row>
    <row r="743" spans="9:9" ht="15.75" customHeight="1" x14ac:dyDescent="0.2">
      <c r="I743" s="1"/>
    </row>
    <row r="744" spans="9:9" ht="15.75" customHeight="1" x14ac:dyDescent="0.2">
      <c r="I744" s="1"/>
    </row>
    <row r="745" spans="9:9" ht="15.75" customHeight="1" x14ac:dyDescent="0.2">
      <c r="I745" s="1"/>
    </row>
    <row r="746" spans="9:9" ht="15.75" customHeight="1" x14ac:dyDescent="0.2">
      <c r="I746" s="1"/>
    </row>
    <row r="747" spans="9:9" ht="15.75" customHeight="1" x14ac:dyDescent="0.2">
      <c r="I747" s="1"/>
    </row>
    <row r="748" spans="9:9" ht="15.75" customHeight="1" x14ac:dyDescent="0.2">
      <c r="I748" s="1"/>
    </row>
    <row r="749" spans="9:9" ht="15.75" customHeight="1" x14ac:dyDescent="0.2">
      <c r="I749" s="1"/>
    </row>
    <row r="750" spans="9:9" ht="15.75" customHeight="1" x14ac:dyDescent="0.2">
      <c r="I750" s="1"/>
    </row>
    <row r="751" spans="9:9" ht="15.75" customHeight="1" x14ac:dyDescent="0.2">
      <c r="I751" s="1"/>
    </row>
    <row r="752" spans="9:9" ht="15.75" customHeight="1" x14ac:dyDescent="0.2">
      <c r="I752" s="1"/>
    </row>
    <row r="753" spans="9:9" ht="15.75" customHeight="1" x14ac:dyDescent="0.2">
      <c r="I753" s="1"/>
    </row>
    <row r="754" spans="9:9" ht="15.75" customHeight="1" x14ac:dyDescent="0.2">
      <c r="I754" s="1"/>
    </row>
    <row r="755" spans="9:9" ht="15.75" customHeight="1" x14ac:dyDescent="0.2">
      <c r="I755" s="1"/>
    </row>
    <row r="756" spans="9:9" ht="15.75" customHeight="1" x14ac:dyDescent="0.2">
      <c r="I756" s="1"/>
    </row>
    <row r="757" spans="9:9" ht="15.75" customHeight="1" x14ac:dyDescent="0.2">
      <c r="I757" s="1"/>
    </row>
    <row r="758" spans="9:9" ht="15.75" customHeight="1" x14ac:dyDescent="0.2">
      <c r="I758" s="1"/>
    </row>
    <row r="759" spans="9:9" ht="15.75" customHeight="1" x14ac:dyDescent="0.2">
      <c r="I759" s="1"/>
    </row>
    <row r="760" spans="9:9" ht="15.75" customHeight="1" x14ac:dyDescent="0.2">
      <c r="I760" s="1"/>
    </row>
    <row r="761" spans="9:9" ht="15.75" customHeight="1" x14ac:dyDescent="0.2">
      <c r="I761" s="1"/>
    </row>
    <row r="762" spans="9:9" ht="15.75" customHeight="1" x14ac:dyDescent="0.2">
      <c r="I762" s="1"/>
    </row>
    <row r="763" spans="9:9" ht="15.75" customHeight="1" x14ac:dyDescent="0.2">
      <c r="I763" s="1"/>
    </row>
    <row r="764" spans="9:9" ht="15.75" customHeight="1" x14ac:dyDescent="0.2">
      <c r="I764" s="1"/>
    </row>
    <row r="765" spans="9:9" ht="15.75" customHeight="1" x14ac:dyDescent="0.2">
      <c r="I765" s="1"/>
    </row>
    <row r="766" spans="9:9" ht="15.75" customHeight="1" x14ac:dyDescent="0.2">
      <c r="I766" s="1"/>
    </row>
    <row r="767" spans="9:9" ht="15.75" customHeight="1" x14ac:dyDescent="0.2">
      <c r="I767" s="1"/>
    </row>
    <row r="768" spans="9:9" ht="15.75" customHeight="1" x14ac:dyDescent="0.2">
      <c r="I768" s="1"/>
    </row>
    <row r="769" spans="9:9" ht="15.75" customHeight="1" x14ac:dyDescent="0.2">
      <c r="I769" s="1"/>
    </row>
    <row r="770" spans="9:9" ht="15.75" customHeight="1" x14ac:dyDescent="0.2">
      <c r="I770" s="1"/>
    </row>
    <row r="771" spans="9:9" ht="15.75" customHeight="1" x14ac:dyDescent="0.2">
      <c r="I771" s="1"/>
    </row>
    <row r="772" spans="9:9" ht="15.75" customHeight="1" x14ac:dyDescent="0.2">
      <c r="I772" s="1"/>
    </row>
    <row r="773" spans="9:9" ht="15.75" customHeight="1" x14ac:dyDescent="0.2">
      <c r="I773" s="1"/>
    </row>
    <row r="774" spans="9:9" ht="15.75" customHeight="1" x14ac:dyDescent="0.2">
      <c r="I774" s="1"/>
    </row>
    <row r="775" spans="9:9" ht="15.75" customHeight="1" x14ac:dyDescent="0.2">
      <c r="I775" s="1"/>
    </row>
    <row r="776" spans="9:9" ht="15.75" customHeight="1" x14ac:dyDescent="0.2">
      <c r="I776" s="1"/>
    </row>
    <row r="777" spans="9:9" ht="15.75" customHeight="1" x14ac:dyDescent="0.2">
      <c r="I777" s="1"/>
    </row>
    <row r="778" spans="9:9" ht="15.75" customHeight="1" x14ac:dyDescent="0.2">
      <c r="I778" s="1"/>
    </row>
    <row r="779" spans="9:9" ht="15.75" customHeight="1" x14ac:dyDescent="0.2">
      <c r="I779" s="1"/>
    </row>
    <row r="780" spans="9:9" ht="15.75" customHeight="1" x14ac:dyDescent="0.2">
      <c r="I780" s="1"/>
    </row>
    <row r="781" spans="9:9" ht="15.75" customHeight="1" x14ac:dyDescent="0.2">
      <c r="I781" s="1"/>
    </row>
    <row r="782" spans="9:9" ht="15.75" customHeight="1" x14ac:dyDescent="0.2">
      <c r="I782" s="1"/>
    </row>
    <row r="783" spans="9:9" ht="15.75" customHeight="1" x14ac:dyDescent="0.2">
      <c r="I783" s="1"/>
    </row>
    <row r="784" spans="9:9" ht="15.75" customHeight="1" x14ac:dyDescent="0.2">
      <c r="I784" s="1"/>
    </row>
    <row r="785" spans="9:9" ht="15.75" customHeight="1" x14ac:dyDescent="0.2">
      <c r="I785" s="1"/>
    </row>
    <row r="786" spans="9:9" ht="15.75" customHeight="1" x14ac:dyDescent="0.2">
      <c r="I786" s="1"/>
    </row>
    <row r="787" spans="9:9" ht="15.75" customHeight="1" x14ac:dyDescent="0.2">
      <c r="I787" s="1"/>
    </row>
    <row r="788" spans="9:9" ht="15.75" customHeight="1" x14ac:dyDescent="0.2">
      <c r="I788" s="1"/>
    </row>
    <row r="789" spans="9:9" ht="15.75" customHeight="1" x14ac:dyDescent="0.2">
      <c r="I789" s="1"/>
    </row>
    <row r="790" spans="9:9" ht="15.75" customHeight="1" x14ac:dyDescent="0.2">
      <c r="I790" s="1"/>
    </row>
    <row r="791" spans="9:9" ht="15.75" customHeight="1" x14ac:dyDescent="0.2">
      <c r="I791" s="1"/>
    </row>
    <row r="792" spans="9:9" ht="15.75" customHeight="1" x14ac:dyDescent="0.2">
      <c r="I792" s="1"/>
    </row>
    <row r="793" spans="9:9" ht="15.75" customHeight="1" x14ac:dyDescent="0.2">
      <c r="I793" s="1"/>
    </row>
    <row r="794" spans="9:9" ht="15.75" customHeight="1" x14ac:dyDescent="0.2">
      <c r="I794" s="1"/>
    </row>
    <row r="795" spans="9:9" ht="15.75" customHeight="1" x14ac:dyDescent="0.2">
      <c r="I795" s="1"/>
    </row>
    <row r="796" spans="9:9" ht="15.75" customHeight="1" x14ac:dyDescent="0.2">
      <c r="I796" s="1"/>
    </row>
    <row r="797" spans="9:9" ht="15.75" customHeight="1" x14ac:dyDescent="0.2">
      <c r="I797" s="1"/>
    </row>
    <row r="798" spans="9:9" ht="15.75" customHeight="1" x14ac:dyDescent="0.2">
      <c r="I798" s="1"/>
    </row>
    <row r="799" spans="9:9" ht="15.75" customHeight="1" x14ac:dyDescent="0.2">
      <c r="I799" s="1"/>
    </row>
    <row r="800" spans="9:9" ht="15.75" customHeight="1" x14ac:dyDescent="0.2">
      <c r="I800" s="1"/>
    </row>
    <row r="801" spans="9:9" ht="15.75" customHeight="1" x14ac:dyDescent="0.2">
      <c r="I801" s="1"/>
    </row>
    <row r="802" spans="9:9" ht="15.75" customHeight="1" x14ac:dyDescent="0.2">
      <c r="I802" s="1"/>
    </row>
    <row r="803" spans="9:9" ht="15.75" customHeight="1" x14ac:dyDescent="0.2">
      <c r="I803" s="1"/>
    </row>
    <row r="804" spans="9:9" ht="15.75" customHeight="1" x14ac:dyDescent="0.2">
      <c r="I804" s="1"/>
    </row>
    <row r="805" spans="9:9" ht="15.75" customHeight="1" x14ac:dyDescent="0.2">
      <c r="I805" s="1"/>
    </row>
    <row r="806" spans="9:9" ht="15.75" customHeight="1" x14ac:dyDescent="0.2">
      <c r="I806" s="1"/>
    </row>
    <row r="807" spans="9:9" ht="15.75" customHeight="1" x14ac:dyDescent="0.2">
      <c r="I807" s="1"/>
    </row>
    <row r="808" spans="9:9" ht="15.75" customHeight="1" x14ac:dyDescent="0.2">
      <c r="I808" s="1"/>
    </row>
    <row r="809" spans="9:9" ht="15.75" customHeight="1" x14ac:dyDescent="0.2">
      <c r="I809" s="1"/>
    </row>
    <row r="810" spans="9:9" ht="15.75" customHeight="1" x14ac:dyDescent="0.2">
      <c r="I810" s="1"/>
    </row>
    <row r="811" spans="9:9" ht="15.75" customHeight="1" x14ac:dyDescent="0.2">
      <c r="I811" s="1"/>
    </row>
    <row r="812" spans="9:9" ht="15.75" customHeight="1" x14ac:dyDescent="0.2">
      <c r="I812" s="1"/>
    </row>
    <row r="813" spans="9:9" ht="15.75" customHeight="1" x14ac:dyDescent="0.2">
      <c r="I813" s="1"/>
    </row>
    <row r="814" spans="9:9" ht="15.75" customHeight="1" x14ac:dyDescent="0.2">
      <c r="I814" s="1"/>
    </row>
    <row r="815" spans="9:9" ht="15.75" customHeight="1" x14ac:dyDescent="0.2">
      <c r="I815" s="1"/>
    </row>
    <row r="816" spans="9:9" ht="15.75" customHeight="1" x14ac:dyDescent="0.2">
      <c r="I816" s="1"/>
    </row>
    <row r="817" spans="9:9" ht="15.75" customHeight="1" x14ac:dyDescent="0.2">
      <c r="I817" s="1"/>
    </row>
    <row r="818" spans="9:9" ht="15.75" customHeight="1" x14ac:dyDescent="0.2">
      <c r="I818" s="1"/>
    </row>
    <row r="819" spans="9:9" ht="15.75" customHeight="1" x14ac:dyDescent="0.2">
      <c r="I819" s="1"/>
    </row>
    <row r="820" spans="9:9" ht="15.75" customHeight="1" x14ac:dyDescent="0.2">
      <c r="I820" s="1"/>
    </row>
    <row r="821" spans="9:9" ht="15.75" customHeight="1" x14ac:dyDescent="0.2">
      <c r="I821" s="1"/>
    </row>
    <row r="822" spans="9:9" ht="15.75" customHeight="1" x14ac:dyDescent="0.2">
      <c r="I822" s="1"/>
    </row>
    <row r="823" spans="9:9" ht="15.75" customHeight="1" x14ac:dyDescent="0.2">
      <c r="I823" s="1"/>
    </row>
    <row r="824" spans="9:9" ht="15.75" customHeight="1" x14ac:dyDescent="0.2">
      <c r="I824" s="1"/>
    </row>
    <row r="825" spans="9:9" ht="15.75" customHeight="1" x14ac:dyDescent="0.2">
      <c r="I825" s="1"/>
    </row>
    <row r="826" spans="9:9" ht="15.75" customHeight="1" x14ac:dyDescent="0.2">
      <c r="I826" s="1"/>
    </row>
    <row r="827" spans="9:9" ht="15.75" customHeight="1" x14ac:dyDescent="0.2">
      <c r="I827" s="1"/>
    </row>
    <row r="828" spans="9:9" ht="15.75" customHeight="1" x14ac:dyDescent="0.2">
      <c r="I828" s="1"/>
    </row>
    <row r="829" spans="9:9" ht="15.75" customHeight="1" x14ac:dyDescent="0.2">
      <c r="I829" s="1"/>
    </row>
    <row r="830" spans="9:9" ht="15.75" customHeight="1" x14ac:dyDescent="0.2">
      <c r="I830" s="1"/>
    </row>
    <row r="831" spans="9:9" ht="15.75" customHeight="1" x14ac:dyDescent="0.2">
      <c r="I831" s="1"/>
    </row>
    <row r="832" spans="9:9" ht="15.75" customHeight="1" x14ac:dyDescent="0.2">
      <c r="I832" s="1"/>
    </row>
    <row r="833" spans="9:9" ht="15.75" customHeight="1" x14ac:dyDescent="0.2">
      <c r="I833" s="1"/>
    </row>
    <row r="834" spans="9:9" ht="15.75" customHeight="1" x14ac:dyDescent="0.2">
      <c r="I834" s="1"/>
    </row>
    <row r="835" spans="9:9" ht="15.75" customHeight="1" x14ac:dyDescent="0.2">
      <c r="I835" s="1"/>
    </row>
    <row r="836" spans="9:9" ht="15.75" customHeight="1" x14ac:dyDescent="0.2">
      <c r="I836" s="1"/>
    </row>
    <row r="837" spans="9:9" ht="15.75" customHeight="1" x14ac:dyDescent="0.2">
      <c r="I837" s="1"/>
    </row>
    <row r="838" spans="9:9" ht="15.75" customHeight="1" x14ac:dyDescent="0.2">
      <c r="I838" s="1"/>
    </row>
    <row r="839" spans="9:9" ht="15.75" customHeight="1" x14ac:dyDescent="0.2">
      <c r="I839" s="1"/>
    </row>
    <row r="840" spans="9:9" ht="15.75" customHeight="1" x14ac:dyDescent="0.2">
      <c r="I840" s="1"/>
    </row>
    <row r="841" spans="9:9" ht="15.75" customHeight="1" x14ac:dyDescent="0.2">
      <c r="I841" s="1"/>
    </row>
    <row r="842" spans="9:9" ht="15.75" customHeight="1" x14ac:dyDescent="0.2">
      <c r="I842" s="1"/>
    </row>
    <row r="843" spans="9:9" ht="15.75" customHeight="1" x14ac:dyDescent="0.2">
      <c r="I843" s="1"/>
    </row>
    <row r="844" spans="9:9" ht="15.75" customHeight="1" x14ac:dyDescent="0.2">
      <c r="I844" s="1"/>
    </row>
    <row r="845" spans="9:9" ht="15.75" customHeight="1" x14ac:dyDescent="0.2">
      <c r="I845" s="1"/>
    </row>
    <row r="846" spans="9:9" ht="15.75" customHeight="1" x14ac:dyDescent="0.2">
      <c r="I846" s="1"/>
    </row>
    <row r="847" spans="9:9" ht="15.75" customHeight="1" x14ac:dyDescent="0.2">
      <c r="I847" s="1"/>
    </row>
    <row r="848" spans="9:9" ht="15.75" customHeight="1" x14ac:dyDescent="0.2">
      <c r="I848" s="1"/>
    </row>
    <row r="849" spans="9:9" ht="15.75" customHeight="1" x14ac:dyDescent="0.2">
      <c r="I849" s="1"/>
    </row>
    <row r="850" spans="9:9" ht="15.75" customHeight="1" x14ac:dyDescent="0.2">
      <c r="I850" s="1"/>
    </row>
    <row r="851" spans="9:9" ht="15.75" customHeight="1" x14ac:dyDescent="0.2">
      <c r="I851" s="1"/>
    </row>
    <row r="852" spans="9:9" ht="15.75" customHeight="1" x14ac:dyDescent="0.2">
      <c r="I852" s="1"/>
    </row>
    <row r="853" spans="9:9" ht="15.75" customHeight="1" x14ac:dyDescent="0.2">
      <c r="I853" s="1"/>
    </row>
    <row r="854" spans="9:9" ht="15.75" customHeight="1" x14ac:dyDescent="0.2">
      <c r="I854" s="1"/>
    </row>
    <row r="855" spans="9:9" ht="15.75" customHeight="1" x14ac:dyDescent="0.2">
      <c r="I855" s="1"/>
    </row>
    <row r="856" spans="9:9" ht="15.75" customHeight="1" x14ac:dyDescent="0.2">
      <c r="I856" s="1"/>
    </row>
    <row r="857" spans="9:9" ht="15.75" customHeight="1" x14ac:dyDescent="0.2">
      <c r="I857" s="1"/>
    </row>
    <row r="858" spans="9:9" ht="15.75" customHeight="1" x14ac:dyDescent="0.2">
      <c r="I858" s="1"/>
    </row>
    <row r="859" spans="9:9" ht="15.75" customHeight="1" x14ac:dyDescent="0.2">
      <c r="I859" s="1"/>
    </row>
    <row r="860" spans="9:9" ht="15.75" customHeight="1" x14ac:dyDescent="0.2">
      <c r="I860" s="1"/>
    </row>
    <row r="861" spans="9:9" ht="15.75" customHeight="1" x14ac:dyDescent="0.2">
      <c r="I861" s="1"/>
    </row>
    <row r="862" spans="9:9" ht="15.75" customHeight="1" x14ac:dyDescent="0.2">
      <c r="I862" s="1"/>
    </row>
    <row r="863" spans="9:9" ht="15.75" customHeight="1" x14ac:dyDescent="0.2">
      <c r="I863" s="1"/>
    </row>
    <row r="864" spans="9:9" ht="15.75" customHeight="1" x14ac:dyDescent="0.2">
      <c r="I864" s="1"/>
    </row>
    <row r="865" spans="9:9" ht="15.75" customHeight="1" x14ac:dyDescent="0.2">
      <c r="I865" s="1"/>
    </row>
    <row r="866" spans="9:9" ht="15.75" customHeight="1" x14ac:dyDescent="0.2">
      <c r="I866" s="1"/>
    </row>
    <row r="867" spans="9:9" ht="15.75" customHeight="1" x14ac:dyDescent="0.2">
      <c r="I867" s="1"/>
    </row>
    <row r="868" spans="9:9" ht="15.75" customHeight="1" x14ac:dyDescent="0.2">
      <c r="I868" s="1"/>
    </row>
    <row r="869" spans="9:9" ht="15.75" customHeight="1" x14ac:dyDescent="0.2">
      <c r="I869" s="1"/>
    </row>
    <row r="870" spans="9:9" ht="15.75" customHeight="1" x14ac:dyDescent="0.2">
      <c r="I870" s="1"/>
    </row>
    <row r="871" spans="9:9" ht="15.75" customHeight="1" x14ac:dyDescent="0.2">
      <c r="I871" s="1"/>
    </row>
    <row r="872" spans="9:9" ht="15.75" customHeight="1" x14ac:dyDescent="0.2">
      <c r="I872" s="1"/>
    </row>
    <row r="873" spans="9:9" ht="15.75" customHeight="1" x14ac:dyDescent="0.2">
      <c r="I873" s="1"/>
    </row>
    <row r="874" spans="9:9" ht="15.75" customHeight="1" x14ac:dyDescent="0.2">
      <c r="I874" s="1"/>
    </row>
    <row r="875" spans="9:9" ht="15.75" customHeight="1" x14ac:dyDescent="0.2">
      <c r="I875" s="1"/>
    </row>
    <row r="876" spans="9:9" ht="15.75" customHeight="1" x14ac:dyDescent="0.2">
      <c r="I876" s="1"/>
    </row>
    <row r="877" spans="9:9" ht="15.75" customHeight="1" x14ac:dyDescent="0.2">
      <c r="I877" s="1"/>
    </row>
    <row r="878" spans="9:9" ht="15.75" customHeight="1" x14ac:dyDescent="0.2">
      <c r="I878" s="1"/>
    </row>
    <row r="879" spans="9:9" ht="15.75" customHeight="1" x14ac:dyDescent="0.2">
      <c r="I879" s="1"/>
    </row>
    <row r="880" spans="9:9" ht="15.75" customHeight="1" x14ac:dyDescent="0.2">
      <c r="I880" s="1"/>
    </row>
    <row r="881" spans="9:9" ht="15.75" customHeight="1" x14ac:dyDescent="0.2">
      <c r="I881" s="1"/>
    </row>
    <row r="882" spans="9:9" ht="15.75" customHeight="1" x14ac:dyDescent="0.2">
      <c r="I882" s="1"/>
    </row>
    <row r="883" spans="9:9" ht="15.75" customHeight="1" x14ac:dyDescent="0.2">
      <c r="I883" s="1"/>
    </row>
    <row r="884" spans="9:9" ht="15.75" customHeight="1" x14ac:dyDescent="0.2">
      <c r="I884" s="1"/>
    </row>
    <row r="885" spans="9:9" ht="15.75" customHeight="1" x14ac:dyDescent="0.2">
      <c r="I885" s="1"/>
    </row>
    <row r="886" spans="9:9" ht="15.75" customHeight="1" x14ac:dyDescent="0.2">
      <c r="I886" s="1"/>
    </row>
    <row r="887" spans="9:9" ht="15.75" customHeight="1" x14ac:dyDescent="0.2">
      <c r="I887" s="1"/>
    </row>
    <row r="888" spans="9:9" ht="15.75" customHeight="1" x14ac:dyDescent="0.2">
      <c r="I888" s="1"/>
    </row>
    <row r="889" spans="9:9" ht="15.75" customHeight="1" x14ac:dyDescent="0.2">
      <c r="I889" s="1"/>
    </row>
    <row r="890" spans="9:9" ht="15.75" customHeight="1" x14ac:dyDescent="0.2">
      <c r="I890" s="1"/>
    </row>
    <row r="891" spans="9:9" ht="15.75" customHeight="1" x14ac:dyDescent="0.2">
      <c r="I891" s="1"/>
    </row>
    <row r="892" spans="9:9" ht="15.75" customHeight="1" x14ac:dyDescent="0.2">
      <c r="I892" s="1"/>
    </row>
    <row r="893" spans="9:9" ht="15.75" customHeight="1" x14ac:dyDescent="0.2">
      <c r="I893" s="1"/>
    </row>
    <row r="894" spans="9:9" ht="15.75" customHeight="1" x14ac:dyDescent="0.2">
      <c r="I894" s="1"/>
    </row>
    <row r="895" spans="9:9" ht="15.75" customHeight="1" x14ac:dyDescent="0.2">
      <c r="I895" s="1"/>
    </row>
    <row r="896" spans="9:9" ht="15.75" customHeight="1" x14ac:dyDescent="0.2">
      <c r="I896" s="1"/>
    </row>
    <row r="897" spans="9:9" ht="15.75" customHeight="1" x14ac:dyDescent="0.2">
      <c r="I897" s="1"/>
    </row>
    <row r="898" spans="9:9" ht="15.75" customHeight="1" x14ac:dyDescent="0.2">
      <c r="I898" s="1"/>
    </row>
    <row r="899" spans="9:9" ht="15.75" customHeight="1" x14ac:dyDescent="0.2">
      <c r="I899" s="1"/>
    </row>
    <row r="900" spans="9:9" ht="15.75" customHeight="1" x14ac:dyDescent="0.2">
      <c r="I900" s="1"/>
    </row>
    <row r="901" spans="9:9" ht="15.75" customHeight="1" x14ac:dyDescent="0.2">
      <c r="I901" s="1"/>
    </row>
    <row r="902" spans="9:9" ht="15.75" customHeight="1" x14ac:dyDescent="0.2">
      <c r="I902" s="1"/>
    </row>
    <row r="903" spans="9:9" ht="15.75" customHeight="1" x14ac:dyDescent="0.2">
      <c r="I903" s="1"/>
    </row>
    <row r="904" spans="9:9" ht="15.75" customHeight="1" x14ac:dyDescent="0.2">
      <c r="I904" s="1"/>
    </row>
    <row r="905" spans="9:9" ht="15.75" customHeight="1" x14ac:dyDescent="0.2">
      <c r="I905" s="1"/>
    </row>
    <row r="906" spans="9:9" ht="15.75" customHeight="1" x14ac:dyDescent="0.2">
      <c r="I906" s="1"/>
    </row>
    <row r="907" spans="9:9" ht="15.75" customHeight="1" x14ac:dyDescent="0.2">
      <c r="I907" s="1"/>
    </row>
    <row r="908" spans="9:9" ht="15.75" customHeight="1" x14ac:dyDescent="0.2">
      <c r="I908" s="1"/>
    </row>
    <row r="909" spans="9:9" ht="15.75" customHeight="1" x14ac:dyDescent="0.2">
      <c r="I909" s="1"/>
    </row>
    <row r="910" spans="9:9" ht="15.75" customHeight="1" x14ac:dyDescent="0.2">
      <c r="I910" s="1"/>
    </row>
    <row r="911" spans="9:9" ht="15.75" customHeight="1" x14ac:dyDescent="0.2">
      <c r="I911" s="1"/>
    </row>
    <row r="912" spans="9:9" ht="15.75" customHeight="1" x14ac:dyDescent="0.2">
      <c r="I912" s="1"/>
    </row>
    <row r="913" spans="9:9" ht="15.75" customHeight="1" x14ac:dyDescent="0.2">
      <c r="I913" s="1"/>
    </row>
    <row r="914" spans="9:9" ht="15.75" customHeight="1" x14ac:dyDescent="0.2">
      <c r="I914" s="1"/>
    </row>
    <row r="915" spans="9:9" ht="15.75" customHeight="1" x14ac:dyDescent="0.2">
      <c r="I915" s="1"/>
    </row>
    <row r="916" spans="9:9" ht="15.75" customHeight="1" x14ac:dyDescent="0.2">
      <c r="I916" s="1"/>
    </row>
    <row r="917" spans="9:9" ht="15.75" customHeight="1" x14ac:dyDescent="0.2">
      <c r="I917" s="1"/>
    </row>
    <row r="918" spans="9:9" ht="15.75" customHeight="1" x14ac:dyDescent="0.2">
      <c r="I918" s="1"/>
    </row>
    <row r="919" spans="9:9" ht="15.75" customHeight="1" x14ac:dyDescent="0.2">
      <c r="I919" s="1"/>
    </row>
    <row r="920" spans="9:9" ht="15.75" customHeight="1" x14ac:dyDescent="0.2">
      <c r="I920" s="1"/>
    </row>
    <row r="921" spans="9:9" ht="15.75" customHeight="1" x14ac:dyDescent="0.2">
      <c r="I921" s="1"/>
    </row>
    <row r="922" spans="9:9" ht="15.75" customHeight="1" x14ac:dyDescent="0.2">
      <c r="I922" s="1"/>
    </row>
    <row r="923" spans="9:9" ht="15.75" customHeight="1" x14ac:dyDescent="0.2">
      <c r="I923" s="1"/>
    </row>
    <row r="924" spans="9:9" ht="15.75" customHeight="1" x14ac:dyDescent="0.2">
      <c r="I924" s="1"/>
    </row>
    <row r="925" spans="9:9" ht="15.75" customHeight="1" x14ac:dyDescent="0.2">
      <c r="I925" s="1"/>
    </row>
    <row r="926" spans="9:9" ht="15.75" customHeight="1" x14ac:dyDescent="0.2">
      <c r="I926" s="1"/>
    </row>
    <row r="927" spans="9:9" ht="15.75" customHeight="1" x14ac:dyDescent="0.2">
      <c r="I927" s="1"/>
    </row>
    <row r="928" spans="9:9" ht="15.75" customHeight="1" x14ac:dyDescent="0.2">
      <c r="I928" s="1"/>
    </row>
    <row r="929" spans="9:9" ht="15.75" customHeight="1" x14ac:dyDescent="0.2">
      <c r="I929" s="1"/>
    </row>
    <row r="930" spans="9:9" ht="15.75" customHeight="1" x14ac:dyDescent="0.2">
      <c r="I930" s="1"/>
    </row>
    <row r="931" spans="9:9" ht="15.75" customHeight="1" x14ac:dyDescent="0.2">
      <c r="I931" s="1"/>
    </row>
    <row r="932" spans="9:9" ht="15.75" customHeight="1" x14ac:dyDescent="0.2">
      <c r="I932" s="1"/>
    </row>
    <row r="933" spans="9:9" ht="15.75" customHeight="1" x14ac:dyDescent="0.2">
      <c r="I933" s="1"/>
    </row>
    <row r="934" spans="9:9" ht="15.75" customHeight="1" x14ac:dyDescent="0.2">
      <c r="I934" s="1"/>
    </row>
    <row r="935" spans="9:9" ht="15.75" customHeight="1" x14ac:dyDescent="0.2">
      <c r="I935" s="1"/>
    </row>
    <row r="936" spans="9:9" ht="15.75" customHeight="1" x14ac:dyDescent="0.2">
      <c r="I936" s="1"/>
    </row>
    <row r="937" spans="9:9" ht="15.75" customHeight="1" x14ac:dyDescent="0.2">
      <c r="I937" s="1"/>
    </row>
    <row r="938" spans="9:9" ht="15.75" customHeight="1" x14ac:dyDescent="0.2">
      <c r="I938" s="1"/>
    </row>
    <row r="939" spans="9:9" ht="15.75" customHeight="1" x14ac:dyDescent="0.2">
      <c r="I939" s="1"/>
    </row>
    <row r="940" spans="9:9" ht="15.75" customHeight="1" x14ac:dyDescent="0.2">
      <c r="I940" s="1"/>
    </row>
    <row r="941" spans="9:9" ht="15.75" customHeight="1" x14ac:dyDescent="0.2">
      <c r="I941" s="1"/>
    </row>
    <row r="942" spans="9:9" ht="15.75" customHeight="1" x14ac:dyDescent="0.2">
      <c r="I942" s="1"/>
    </row>
    <row r="943" spans="9:9" ht="15.75" customHeight="1" x14ac:dyDescent="0.2">
      <c r="I943" s="1"/>
    </row>
    <row r="944" spans="9:9" ht="15.75" customHeight="1" x14ac:dyDescent="0.2">
      <c r="I944" s="1"/>
    </row>
    <row r="945" spans="9:9" ht="15.75" customHeight="1" x14ac:dyDescent="0.2">
      <c r="I945" s="1"/>
    </row>
    <row r="946" spans="9:9" ht="15.75" customHeight="1" x14ac:dyDescent="0.2">
      <c r="I946" s="1"/>
    </row>
    <row r="947" spans="9:9" ht="15.75" customHeight="1" x14ac:dyDescent="0.2">
      <c r="I947" s="1"/>
    </row>
    <row r="948" spans="9:9" ht="15.75" customHeight="1" x14ac:dyDescent="0.2">
      <c r="I948" s="1"/>
    </row>
    <row r="949" spans="9:9" ht="15.75" customHeight="1" x14ac:dyDescent="0.2">
      <c r="I949" s="1"/>
    </row>
    <row r="950" spans="9:9" ht="15.75" customHeight="1" x14ac:dyDescent="0.2">
      <c r="I950" s="1"/>
    </row>
    <row r="951" spans="9:9" ht="15.75" customHeight="1" x14ac:dyDescent="0.2">
      <c r="I951" s="1"/>
    </row>
    <row r="952" spans="9:9" ht="15.75" customHeight="1" x14ac:dyDescent="0.2">
      <c r="I952" s="1"/>
    </row>
    <row r="953" spans="9:9" ht="15.75" customHeight="1" x14ac:dyDescent="0.2">
      <c r="I953" s="1"/>
    </row>
    <row r="954" spans="9:9" ht="15.75" customHeight="1" x14ac:dyDescent="0.2">
      <c r="I954" s="1"/>
    </row>
    <row r="955" spans="9:9" ht="15.75" customHeight="1" x14ac:dyDescent="0.2">
      <c r="I955" s="1"/>
    </row>
    <row r="956" spans="9:9" ht="15.75" customHeight="1" x14ac:dyDescent="0.2">
      <c r="I956" s="1"/>
    </row>
    <row r="957" spans="9:9" ht="15.75" customHeight="1" x14ac:dyDescent="0.2">
      <c r="I957" s="1"/>
    </row>
    <row r="958" spans="9:9" ht="15.75" customHeight="1" x14ac:dyDescent="0.2">
      <c r="I958" s="1"/>
    </row>
    <row r="959" spans="9:9" ht="15.75" customHeight="1" x14ac:dyDescent="0.2">
      <c r="I959" s="1"/>
    </row>
    <row r="960" spans="9:9" ht="15.75" customHeight="1" x14ac:dyDescent="0.2">
      <c r="I960" s="1"/>
    </row>
    <row r="961" spans="9:9" ht="15.75" customHeight="1" x14ac:dyDescent="0.2">
      <c r="I961" s="1"/>
    </row>
    <row r="962" spans="9:9" ht="15.75" customHeight="1" x14ac:dyDescent="0.2">
      <c r="I962" s="1"/>
    </row>
    <row r="963" spans="9:9" ht="15.75" customHeight="1" x14ac:dyDescent="0.2">
      <c r="I963" s="1"/>
    </row>
    <row r="964" spans="9:9" ht="15.75" customHeight="1" x14ac:dyDescent="0.2">
      <c r="I964" s="1"/>
    </row>
    <row r="965" spans="9:9" ht="15.75" customHeight="1" x14ac:dyDescent="0.2">
      <c r="I965" s="1"/>
    </row>
    <row r="966" spans="9:9" ht="15.75" customHeight="1" x14ac:dyDescent="0.2">
      <c r="I966" s="1"/>
    </row>
    <row r="967" spans="9:9" ht="15.75" customHeight="1" x14ac:dyDescent="0.2">
      <c r="I967" s="1"/>
    </row>
    <row r="968" spans="9:9" ht="15.75" customHeight="1" x14ac:dyDescent="0.2">
      <c r="I968" s="1"/>
    </row>
    <row r="969" spans="9:9" ht="15.75" customHeight="1" x14ac:dyDescent="0.2">
      <c r="I969" s="1"/>
    </row>
    <row r="970" spans="9:9" ht="15.75" customHeight="1" x14ac:dyDescent="0.2">
      <c r="I970" s="1"/>
    </row>
    <row r="971" spans="9:9" ht="15.75" customHeight="1" x14ac:dyDescent="0.2">
      <c r="I971" s="1"/>
    </row>
    <row r="972" spans="9:9" ht="15.75" customHeight="1" x14ac:dyDescent="0.2">
      <c r="I972" s="1"/>
    </row>
    <row r="973" spans="9:9" ht="15.75" customHeight="1" x14ac:dyDescent="0.2">
      <c r="I973" s="1"/>
    </row>
    <row r="974" spans="9:9" ht="15.75" customHeight="1" x14ac:dyDescent="0.2">
      <c r="I974" s="1"/>
    </row>
    <row r="975" spans="9:9" ht="15.75" customHeight="1" x14ac:dyDescent="0.2">
      <c r="I975" s="1"/>
    </row>
    <row r="976" spans="9:9" ht="15.75" customHeight="1" x14ac:dyDescent="0.2">
      <c r="I976" s="1"/>
    </row>
    <row r="977" spans="9:9" ht="15.75" customHeight="1" x14ac:dyDescent="0.2">
      <c r="I977" s="1"/>
    </row>
    <row r="978" spans="9:9" ht="15.75" customHeight="1" x14ac:dyDescent="0.2">
      <c r="I978" s="1"/>
    </row>
    <row r="979" spans="9:9" ht="15.75" customHeight="1" x14ac:dyDescent="0.2">
      <c r="I979" s="1"/>
    </row>
    <row r="980" spans="9:9" ht="15.75" customHeight="1" x14ac:dyDescent="0.2">
      <c r="I980" s="1"/>
    </row>
    <row r="981" spans="9:9" ht="15.75" customHeight="1" x14ac:dyDescent="0.2">
      <c r="I981" s="1"/>
    </row>
    <row r="982" spans="9:9" ht="15.75" customHeight="1" x14ac:dyDescent="0.2">
      <c r="I982" s="1"/>
    </row>
    <row r="983" spans="9:9" ht="15.75" customHeight="1" x14ac:dyDescent="0.2">
      <c r="I983" s="1"/>
    </row>
    <row r="984" spans="9:9" ht="15.75" customHeight="1" x14ac:dyDescent="0.2">
      <c r="I984" s="1"/>
    </row>
    <row r="985" spans="9:9" ht="15.75" customHeight="1" x14ac:dyDescent="0.2">
      <c r="I985" s="1"/>
    </row>
    <row r="986" spans="9:9" ht="15.75" customHeight="1" x14ac:dyDescent="0.2">
      <c r="I986" s="1"/>
    </row>
    <row r="987" spans="9:9" ht="15.75" customHeight="1" x14ac:dyDescent="0.2">
      <c r="I987" s="1"/>
    </row>
    <row r="988" spans="9:9" ht="15.75" customHeight="1" x14ac:dyDescent="0.2">
      <c r="I988" s="1"/>
    </row>
    <row r="989" spans="9:9" ht="15.75" customHeight="1" x14ac:dyDescent="0.2">
      <c r="I989" s="1"/>
    </row>
    <row r="990" spans="9:9" ht="15.75" customHeight="1" x14ac:dyDescent="0.2">
      <c r="I990" s="1"/>
    </row>
    <row r="991" spans="9:9" ht="15.75" customHeight="1" x14ac:dyDescent="0.2">
      <c r="I991" s="1"/>
    </row>
    <row r="992" spans="9:9" ht="15.75" customHeight="1" x14ac:dyDescent="0.2">
      <c r="I992" s="1"/>
    </row>
    <row r="993" spans="9:9" ht="15.75" customHeight="1" x14ac:dyDescent="0.2">
      <c r="I993" s="1"/>
    </row>
    <row r="994" spans="9:9" ht="15.75" customHeight="1" x14ac:dyDescent="0.2">
      <c r="I994" s="1"/>
    </row>
    <row r="995" spans="9:9" ht="15.75" customHeight="1" x14ac:dyDescent="0.2">
      <c r="I995" s="1"/>
    </row>
    <row r="996" spans="9:9" ht="15.75" customHeight="1" x14ac:dyDescent="0.2">
      <c r="I996" s="1"/>
    </row>
    <row r="997" spans="9:9" ht="15.75" customHeight="1" x14ac:dyDescent="0.2">
      <c r="I997" s="1"/>
    </row>
    <row r="998" spans="9:9" ht="15.75" customHeight="1" x14ac:dyDescent="0.2">
      <c r="I998" s="1"/>
    </row>
    <row r="999" spans="9:9" ht="15.75" customHeight="1" x14ac:dyDescent="0.2">
      <c r="I999" s="1"/>
    </row>
  </sheetData>
  <mergeCells count="13">
    <mergeCell ref="A15:F16"/>
    <mergeCell ref="B7:C7"/>
    <mergeCell ref="D7:E7"/>
    <mergeCell ref="B8:C8"/>
    <mergeCell ref="D8:E8"/>
    <mergeCell ref="B9:C9"/>
    <mergeCell ref="D9:E9"/>
    <mergeCell ref="D10:E10"/>
    <mergeCell ref="B10:C10"/>
    <mergeCell ref="B11:C11"/>
    <mergeCell ref="B12:C12"/>
    <mergeCell ref="D11:E11"/>
    <mergeCell ref="D12:E12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dikkat edilecek hususlar</vt:lpstr>
      <vt:lpstr>Sayfa1</vt:lpstr>
      <vt:lpstr>KILAVUZ</vt:lpstr>
      <vt:lpstr>stoklar basit ortalama</vt:lpstr>
      <vt:lpstr>stoklar gerçek yöntem</vt:lpstr>
      <vt:lpstr>stoklar hareketli ortalama</vt:lpstr>
      <vt:lpstr>diğer hesaplar</vt:lpstr>
      <vt:lpstr>rofm borç tutarı esasına göre</vt:lpstr>
      <vt:lpstr>rofm faiz tutarı esasına göre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SATGUN</dc:creator>
  <cp:lastModifiedBy>Senem Şakır</cp:lastModifiedBy>
  <dcterms:created xsi:type="dcterms:W3CDTF">2024-02-06T14:03:15Z</dcterms:created>
  <dcterms:modified xsi:type="dcterms:W3CDTF">2024-10-30T07:04:19Z</dcterms:modified>
</cp:coreProperties>
</file>